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AppData\Local\Microsoft\Windows\INetCache\Content.Outlook\HWMUW7BT\"/>
    </mc:Choice>
  </mc:AlternateContent>
  <xr:revisionPtr revIDLastSave="0" documentId="13_ncr:1_{38E0F54E-10C8-4D4E-81E0-8ACC4467EBFB}" xr6:coauthVersionLast="46" xr6:coauthVersionMax="47" xr10:uidLastSave="{00000000-0000-0000-0000-000000000000}"/>
  <bookViews>
    <workbookView xWindow="-110" yWindow="-110" windowWidth="19420" windowHeight="10420" tabRatio="894" firstSheet="2" activeTab="4" xr2:uid="{00000000-000D-0000-FFFF-FFFF00000000}"/>
  </bookViews>
  <sheets>
    <sheet name="Содержание" sheetId="1" r:id="rId1"/>
    <sheet name="сплит-системы2021" sheetId="2" r:id="rId2"/>
    <sheet name="Cплит-системы АКЦИЯ" sheetId="3" r:id="rId3"/>
    <sheet name="сплит-системы полупром" sheetId="4" r:id="rId4"/>
    <sheet name="вентиляторы 2021" sheetId="5" r:id="rId5"/>
    <sheet name="Тепловая техника" sheetId="6" r:id="rId6"/>
    <sheet name="Вытяжки" sheetId="7" r:id="rId7"/>
    <sheet name="Варочные панели" sheetId="8" r:id="rId8"/>
    <sheet name="Духовые шкафы" sheetId="9" r:id="rId9"/>
    <sheet name="Угольные фильтры" sheetId="10" r:id="rId10"/>
    <sheet name="Тех х-ки встройки" sheetId="11" r:id="rId11"/>
    <sheet name="Техн. параметры. ТТ" sheetId="12" r:id="rId12"/>
    <sheet name="тех.параметры сплиты и вентилят" sheetId="13" r:id="rId13"/>
  </sheets>
  <calcPr calcId="191029" concurrentCalc="0"/>
</workbook>
</file>

<file path=xl/calcChain.xml><?xml version="1.0" encoding="utf-8"?>
<calcChain xmlns="http://schemas.openxmlformats.org/spreadsheetml/2006/main">
  <c r="G30" i="10" l="1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C9" i="10"/>
  <c r="B1" i="10"/>
  <c r="G35" i="9"/>
  <c r="I35" i="9"/>
  <c r="G34" i="9"/>
  <c r="I34" i="9"/>
  <c r="G33" i="9"/>
  <c r="I33" i="9"/>
  <c r="G32" i="9"/>
  <c r="I32" i="9"/>
  <c r="G31" i="9"/>
  <c r="I31" i="9"/>
  <c r="G30" i="9"/>
  <c r="I30" i="9"/>
  <c r="G29" i="9"/>
  <c r="I29" i="9"/>
  <c r="G28" i="9"/>
  <c r="I28" i="9"/>
  <c r="G27" i="9"/>
  <c r="I27" i="9"/>
  <c r="G26" i="9"/>
  <c r="I26" i="9"/>
  <c r="G25" i="9"/>
  <c r="I25" i="9"/>
  <c r="G24" i="9"/>
  <c r="I24" i="9"/>
  <c r="G23" i="9"/>
  <c r="I23" i="9"/>
  <c r="G22" i="9"/>
  <c r="I22" i="9"/>
  <c r="G21" i="9"/>
  <c r="I21" i="9"/>
  <c r="G20" i="9"/>
  <c r="I20" i="9"/>
  <c r="G19" i="9"/>
  <c r="I19" i="9"/>
  <c r="G18" i="9"/>
  <c r="I18" i="9"/>
  <c r="B1" i="9"/>
  <c r="F50" i="8"/>
  <c r="H50" i="8"/>
  <c r="F49" i="8"/>
  <c r="H49" i="8"/>
  <c r="F48" i="8"/>
  <c r="H48" i="8"/>
  <c r="F47" i="8"/>
  <c r="H47" i="8"/>
  <c r="F46" i="8"/>
  <c r="H46" i="8"/>
  <c r="F45" i="8"/>
  <c r="H45" i="8"/>
  <c r="F44" i="8"/>
  <c r="H44" i="8"/>
  <c r="F43" i="8"/>
  <c r="H43" i="8"/>
  <c r="F42" i="8"/>
  <c r="H42" i="8"/>
  <c r="F41" i="8"/>
  <c r="H41" i="8"/>
  <c r="F40" i="8"/>
  <c r="H40" i="8"/>
  <c r="F39" i="8"/>
  <c r="H39" i="8"/>
  <c r="F38" i="8"/>
  <c r="H38" i="8"/>
  <c r="F37" i="8"/>
  <c r="H37" i="8"/>
  <c r="F36" i="8"/>
  <c r="H36" i="8"/>
  <c r="F35" i="8"/>
  <c r="H35" i="8"/>
  <c r="F34" i="8"/>
  <c r="H34" i="8"/>
  <c r="F33" i="8"/>
  <c r="H33" i="8"/>
  <c r="F32" i="8"/>
  <c r="H32" i="8"/>
  <c r="F31" i="8"/>
  <c r="H31" i="8"/>
  <c r="F30" i="8"/>
  <c r="H30" i="8"/>
  <c r="F29" i="8"/>
  <c r="H29" i="8"/>
  <c r="F28" i="8"/>
  <c r="H28" i="8"/>
  <c r="F27" i="8"/>
  <c r="H27" i="8"/>
  <c r="F26" i="8"/>
  <c r="H26" i="8"/>
  <c r="F25" i="8"/>
  <c r="H25" i="8"/>
  <c r="F24" i="8"/>
  <c r="H24" i="8"/>
  <c r="F23" i="8"/>
  <c r="H23" i="8"/>
  <c r="F22" i="8"/>
  <c r="H22" i="8"/>
  <c r="F21" i="8"/>
  <c r="H21" i="8"/>
  <c r="F20" i="8"/>
  <c r="H20" i="8"/>
  <c r="F19" i="8"/>
  <c r="H19" i="8"/>
  <c r="F18" i="8"/>
  <c r="H18" i="8"/>
  <c r="B1" i="8"/>
  <c r="F96" i="7"/>
  <c r="H96" i="7"/>
  <c r="F95" i="7"/>
  <c r="H95" i="7"/>
  <c r="F94" i="7"/>
  <c r="H94" i="7"/>
  <c r="F93" i="7"/>
  <c r="H93" i="7"/>
  <c r="F92" i="7"/>
  <c r="H92" i="7"/>
  <c r="F91" i="7"/>
  <c r="H91" i="7"/>
  <c r="F90" i="7"/>
  <c r="H90" i="7"/>
  <c r="F89" i="7"/>
  <c r="H89" i="7"/>
  <c r="F88" i="7"/>
  <c r="H88" i="7"/>
  <c r="F87" i="7"/>
  <c r="H87" i="7"/>
  <c r="F86" i="7"/>
  <c r="H86" i="7"/>
  <c r="F85" i="7"/>
  <c r="H85" i="7"/>
  <c r="F84" i="7"/>
  <c r="H84" i="7"/>
  <c r="F83" i="7"/>
  <c r="H83" i="7"/>
  <c r="F82" i="7"/>
  <c r="H82" i="7"/>
  <c r="F81" i="7"/>
  <c r="H81" i="7"/>
  <c r="F80" i="7"/>
  <c r="H80" i="7"/>
  <c r="F79" i="7"/>
  <c r="H79" i="7"/>
  <c r="F78" i="7"/>
  <c r="H78" i="7"/>
  <c r="F77" i="7"/>
  <c r="H77" i="7"/>
  <c r="F76" i="7"/>
  <c r="H76" i="7"/>
  <c r="F75" i="7"/>
  <c r="H75" i="7"/>
  <c r="F74" i="7"/>
  <c r="H74" i="7"/>
  <c r="F73" i="7"/>
  <c r="H73" i="7"/>
  <c r="F72" i="7"/>
  <c r="H72" i="7"/>
  <c r="F71" i="7"/>
  <c r="H71" i="7"/>
  <c r="F70" i="7"/>
  <c r="H70" i="7"/>
  <c r="F69" i="7"/>
  <c r="H69" i="7"/>
  <c r="F68" i="7"/>
  <c r="H68" i="7"/>
  <c r="F67" i="7"/>
  <c r="H67" i="7"/>
  <c r="F66" i="7"/>
  <c r="H66" i="7"/>
  <c r="F65" i="7"/>
  <c r="H65" i="7"/>
  <c r="F64" i="7"/>
  <c r="H64" i="7"/>
  <c r="F63" i="7"/>
  <c r="H63" i="7"/>
  <c r="F62" i="7"/>
  <c r="H62" i="7"/>
  <c r="F61" i="7"/>
  <c r="H61" i="7"/>
  <c r="F60" i="7"/>
  <c r="H60" i="7"/>
  <c r="F59" i="7"/>
  <c r="H59" i="7"/>
  <c r="F58" i="7"/>
  <c r="H58" i="7"/>
  <c r="F57" i="7"/>
  <c r="H57" i="7"/>
  <c r="F56" i="7"/>
  <c r="H56" i="7"/>
  <c r="F55" i="7"/>
  <c r="H55" i="7"/>
  <c r="F54" i="7"/>
  <c r="H54" i="7"/>
  <c r="F53" i="7"/>
  <c r="H53" i="7"/>
  <c r="F52" i="7"/>
  <c r="H52" i="7"/>
  <c r="F51" i="7"/>
  <c r="H51" i="7"/>
  <c r="F50" i="7"/>
  <c r="H50" i="7"/>
  <c r="F49" i="7"/>
  <c r="H49" i="7"/>
  <c r="F48" i="7"/>
  <c r="H48" i="7"/>
  <c r="F47" i="7"/>
  <c r="H47" i="7"/>
  <c r="F46" i="7"/>
  <c r="H46" i="7"/>
  <c r="F45" i="7"/>
  <c r="H45" i="7"/>
  <c r="F44" i="7"/>
  <c r="H44" i="7"/>
  <c r="F43" i="7"/>
  <c r="H43" i="7"/>
  <c r="F42" i="7"/>
  <c r="H42" i="7"/>
  <c r="F41" i="7"/>
  <c r="H41" i="7"/>
  <c r="F40" i="7"/>
  <c r="H40" i="7"/>
  <c r="F39" i="7"/>
  <c r="H39" i="7"/>
  <c r="F38" i="7"/>
  <c r="H38" i="7"/>
  <c r="F37" i="7"/>
  <c r="H37" i="7"/>
  <c r="F36" i="7"/>
  <c r="H36" i="7"/>
  <c r="F35" i="7"/>
  <c r="H35" i="7"/>
  <c r="F34" i="7"/>
  <c r="H34" i="7"/>
  <c r="F33" i="7"/>
  <c r="H33" i="7"/>
  <c r="F32" i="7"/>
  <c r="H32" i="7"/>
  <c r="F31" i="7"/>
  <c r="H31" i="7"/>
  <c r="F30" i="7"/>
  <c r="H30" i="7"/>
  <c r="F29" i="7"/>
  <c r="H29" i="7"/>
  <c r="F28" i="7"/>
  <c r="H28" i="7"/>
  <c r="F27" i="7"/>
  <c r="H27" i="7"/>
  <c r="F26" i="7"/>
  <c r="H26" i="7"/>
  <c r="F25" i="7"/>
  <c r="H25" i="7"/>
  <c r="F24" i="7"/>
  <c r="H24" i="7"/>
  <c r="F23" i="7"/>
  <c r="H23" i="7"/>
  <c r="F22" i="7"/>
  <c r="H22" i="7"/>
  <c r="F21" i="7"/>
  <c r="H21" i="7"/>
  <c r="F20" i="7"/>
  <c r="H20" i="7"/>
  <c r="F19" i="7"/>
  <c r="H19" i="7"/>
  <c r="F18" i="7"/>
  <c r="H18" i="7"/>
  <c r="F17" i="7"/>
  <c r="H17" i="7"/>
  <c r="F16" i="7"/>
  <c r="H16" i="7"/>
  <c r="B1" i="7"/>
  <c r="F183" i="6"/>
  <c r="H183" i="6"/>
  <c r="F182" i="6"/>
  <c r="H182" i="6"/>
  <c r="F181" i="6"/>
  <c r="H181" i="6"/>
  <c r="F180" i="6"/>
  <c r="H180" i="6"/>
  <c r="F179" i="6"/>
  <c r="H179" i="6"/>
  <c r="F178" i="6"/>
  <c r="H178" i="6"/>
  <c r="F166" i="6"/>
  <c r="H166" i="6"/>
  <c r="F165" i="6"/>
  <c r="H165" i="6"/>
  <c r="F164" i="6"/>
  <c r="H164" i="6"/>
  <c r="F163" i="6"/>
  <c r="H163" i="6"/>
  <c r="F162" i="6"/>
  <c r="H162" i="6"/>
  <c r="F161" i="6"/>
  <c r="H161" i="6"/>
  <c r="F160" i="6"/>
  <c r="H160" i="6"/>
  <c r="F159" i="6"/>
  <c r="H159" i="6"/>
  <c r="F158" i="6"/>
  <c r="H158" i="6"/>
  <c r="F157" i="6"/>
  <c r="H157" i="6"/>
  <c r="F156" i="6"/>
  <c r="H156" i="6"/>
  <c r="F155" i="6"/>
  <c r="H155" i="6"/>
  <c r="F135" i="6"/>
  <c r="H135" i="6"/>
  <c r="F134" i="6"/>
  <c r="H134" i="6"/>
  <c r="F133" i="6"/>
  <c r="H133" i="6"/>
  <c r="F132" i="6"/>
  <c r="H132" i="6"/>
  <c r="F127" i="6"/>
  <c r="H127" i="6"/>
  <c r="F126" i="6"/>
  <c r="H126" i="6"/>
  <c r="F125" i="6"/>
  <c r="H125" i="6"/>
  <c r="F124" i="6"/>
  <c r="H124" i="6"/>
  <c r="F123" i="6"/>
  <c r="H123" i="6"/>
  <c r="F122" i="6"/>
  <c r="H122" i="6"/>
  <c r="F121" i="6"/>
  <c r="H121" i="6"/>
  <c r="F120" i="6"/>
  <c r="H120" i="6"/>
  <c r="F119" i="6"/>
  <c r="H119" i="6"/>
  <c r="F118" i="6"/>
  <c r="H118" i="6"/>
  <c r="F117" i="6"/>
  <c r="H117" i="6"/>
  <c r="F116" i="6"/>
  <c r="H116" i="6"/>
  <c r="F115" i="6"/>
  <c r="H115" i="6"/>
  <c r="F114" i="6"/>
  <c r="H114" i="6"/>
  <c r="F113" i="6"/>
  <c r="H113" i="6"/>
  <c r="F112" i="6"/>
  <c r="H112" i="6"/>
  <c r="F111" i="6"/>
  <c r="H111" i="6"/>
  <c r="F110" i="6"/>
  <c r="H110" i="6"/>
  <c r="F109" i="6"/>
  <c r="H109" i="6"/>
  <c r="F108" i="6"/>
  <c r="H108" i="6"/>
  <c r="F107" i="6"/>
  <c r="H107" i="6"/>
  <c r="F95" i="6"/>
  <c r="H95" i="6"/>
  <c r="F94" i="6"/>
  <c r="H94" i="6"/>
  <c r="F93" i="6"/>
  <c r="H93" i="6"/>
  <c r="F92" i="6"/>
  <c r="H92" i="6"/>
  <c r="F91" i="6"/>
  <c r="H91" i="6"/>
  <c r="F90" i="6"/>
  <c r="H90" i="6"/>
  <c r="F89" i="6"/>
  <c r="H89" i="6"/>
  <c r="F88" i="6"/>
  <c r="H88" i="6"/>
  <c r="F87" i="6"/>
  <c r="H87" i="6"/>
  <c r="F86" i="6"/>
  <c r="H86" i="6"/>
  <c r="F85" i="6"/>
  <c r="H85" i="6"/>
  <c r="F84" i="6"/>
  <c r="H84" i="6"/>
  <c r="F62" i="6"/>
  <c r="H62" i="6"/>
  <c r="F61" i="6"/>
  <c r="H61" i="6"/>
  <c r="F49" i="6"/>
  <c r="H49" i="6"/>
  <c r="F48" i="6"/>
  <c r="H48" i="6"/>
  <c r="F47" i="6"/>
  <c r="H47" i="6"/>
  <c r="F46" i="6"/>
  <c r="H46" i="6"/>
  <c r="F45" i="6"/>
  <c r="H45" i="6"/>
  <c r="F44" i="6"/>
  <c r="H44" i="6"/>
  <c r="F43" i="6"/>
  <c r="H43" i="6"/>
  <c r="F42" i="6"/>
  <c r="H42" i="6"/>
  <c r="F41" i="6"/>
  <c r="H41" i="6"/>
  <c r="F40" i="6"/>
  <c r="H40" i="6"/>
  <c r="F39" i="6"/>
  <c r="H39" i="6"/>
  <c r="F38" i="6"/>
  <c r="H38" i="6"/>
  <c r="F33" i="6"/>
  <c r="H33" i="6"/>
  <c r="F32" i="6"/>
  <c r="H32" i="6"/>
  <c r="F31" i="6"/>
  <c r="H31" i="6"/>
  <c r="F30" i="6"/>
  <c r="H30" i="6"/>
  <c r="F29" i="6"/>
  <c r="H29" i="6"/>
  <c r="F28" i="6"/>
  <c r="H28" i="6"/>
  <c r="F27" i="6"/>
  <c r="H27" i="6"/>
  <c r="F26" i="6"/>
  <c r="H26" i="6"/>
  <c r="F25" i="6"/>
  <c r="H25" i="6"/>
  <c r="F24" i="6"/>
  <c r="H24" i="6"/>
  <c r="F23" i="6"/>
  <c r="H23" i="6"/>
  <c r="F22" i="6"/>
  <c r="H22" i="6"/>
  <c r="F21" i="6"/>
  <c r="H21" i="6"/>
  <c r="F20" i="6"/>
  <c r="H20" i="6"/>
  <c r="F19" i="6"/>
  <c r="H19" i="6"/>
  <c r="F18" i="6"/>
  <c r="H18" i="6"/>
  <c r="F17" i="6"/>
  <c r="H17" i="6"/>
  <c r="F16" i="6"/>
  <c r="H16" i="6"/>
  <c r="F15" i="6"/>
  <c r="H15" i="6"/>
  <c r="F9" i="6"/>
  <c r="B1" i="6"/>
  <c r="F27" i="5"/>
  <c r="H27" i="5"/>
  <c r="F26" i="5"/>
  <c r="H26" i="5"/>
  <c r="F25" i="5"/>
  <c r="H25" i="5"/>
  <c r="F24" i="5"/>
  <c r="H24" i="5"/>
  <c r="F23" i="5"/>
  <c r="H23" i="5"/>
  <c r="F22" i="5"/>
  <c r="H22" i="5"/>
  <c r="F21" i="5"/>
  <c r="H21" i="5"/>
  <c r="F20" i="5"/>
  <c r="H20" i="5"/>
  <c r="F19" i="5"/>
  <c r="H19" i="5"/>
  <c r="F18" i="5"/>
  <c r="H18" i="5"/>
  <c r="F17" i="5"/>
  <c r="H17" i="5"/>
  <c r="F16" i="5"/>
  <c r="H16" i="5"/>
  <c r="B1" i="5"/>
  <c r="H63" i="4"/>
  <c r="I63" i="4"/>
  <c r="K63" i="4"/>
  <c r="G63" i="4"/>
  <c r="H40" i="4"/>
  <c r="I40" i="4"/>
  <c r="K40" i="4"/>
  <c r="G40" i="4"/>
  <c r="H19" i="4"/>
  <c r="I19" i="4"/>
  <c r="K19" i="4"/>
  <c r="G19" i="4"/>
  <c r="H18" i="4"/>
  <c r="I18" i="4"/>
  <c r="K18" i="4"/>
  <c r="G18" i="4"/>
  <c r="H17" i="4"/>
  <c r="I17" i="4"/>
  <c r="K17" i="4"/>
  <c r="G17" i="4"/>
  <c r="B1" i="4"/>
  <c r="H135" i="3"/>
  <c r="I135" i="3"/>
  <c r="K135" i="3"/>
  <c r="G135" i="3"/>
  <c r="H134" i="3"/>
  <c r="I134" i="3"/>
  <c r="K134" i="3"/>
  <c r="G134" i="3"/>
  <c r="H113" i="3"/>
  <c r="I113" i="3"/>
  <c r="K113" i="3"/>
  <c r="G113" i="3"/>
  <c r="H112" i="3"/>
  <c r="I112" i="3"/>
  <c r="K112" i="3"/>
  <c r="G112" i="3"/>
  <c r="H111" i="3"/>
  <c r="I111" i="3"/>
  <c r="K111" i="3"/>
  <c r="G111" i="3"/>
  <c r="H110" i="3"/>
  <c r="I110" i="3"/>
  <c r="K110" i="3"/>
  <c r="G110" i="3"/>
  <c r="H109" i="3"/>
  <c r="I109" i="3"/>
  <c r="K109" i="3"/>
  <c r="G109" i="3"/>
  <c r="H90" i="3"/>
  <c r="I90" i="3"/>
  <c r="K90" i="3"/>
  <c r="G90" i="3"/>
  <c r="H89" i="3"/>
  <c r="I89" i="3"/>
  <c r="K89" i="3"/>
  <c r="G89" i="3"/>
  <c r="H87" i="3"/>
  <c r="I87" i="3"/>
  <c r="K87" i="3"/>
  <c r="G87" i="3"/>
  <c r="H86" i="3"/>
  <c r="I86" i="3"/>
  <c r="K86" i="3"/>
  <c r="G86" i="3"/>
  <c r="H66" i="3"/>
  <c r="I66" i="3"/>
  <c r="K66" i="3"/>
  <c r="G66" i="3"/>
  <c r="H65" i="3"/>
  <c r="I65" i="3"/>
  <c r="K65" i="3"/>
  <c r="G65" i="3"/>
  <c r="H64" i="3"/>
  <c r="I64" i="3"/>
  <c r="K64" i="3"/>
  <c r="G64" i="3"/>
  <c r="H63" i="3"/>
  <c r="I63" i="3"/>
  <c r="K63" i="3"/>
  <c r="G63" i="3"/>
  <c r="H42" i="3"/>
  <c r="I42" i="3"/>
  <c r="K42" i="3"/>
  <c r="G42" i="3"/>
  <c r="H41" i="3"/>
  <c r="I41" i="3"/>
  <c r="K41" i="3"/>
  <c r="G41" i="3"/>
  <c r="H21" i="3"/>
  <c r="I21" i="3"/>
  <c r="K21" i="3"/>
  <c r="G21" i="3"/>
  <c r="H20" i="3"/>
  <c r="I20" i="3"/>
  <c r="K20" i="3"/>
  <c r="G20" i="3"/>
  <c r="H19" i="3"/>
  <c r="I19" i="3"/>
  <c r="K19" i="3"/>
  <c r="G19" i="3"/>
  <c r="H18" i="3"/>
  <c r="I18" i="3"/>
  <c r="K18" i="3"/>
  <c r="G18" i="3"/>
  <c r="H17" i="3"/>
  <c r="I17" i="3"/>
  <c r="K17" i="3"/>
  <c r="G17" i="3"/>
  <c r="B1" i="3"/>
  <c r="F24" i="2"/>
  <c r="H24" i="2"/>
  <c r="F23" i="2"/>
  <c r="H23" i="2"/>
  <c r="F22" i="2"/>
  <c r="H22" i="2"/>
  <c r="F21" i="2"/>
  <c r="H21" i="2"/>
  <c r="F20" i="2"/>
  <c r="H20" i="2"/>
  <c r="F19" i="2"/>
  <c r="H19" i="2"/>
  <c r="F18" i="2"/>
  <c r="H18" i="2"/>
  <c r="F17" i="2"/>
  <c r="H17" i="2"/>
  <c r="F16" i="2"/>
  <c r="H16" i="2"/>
  <c r="B1" i="2"/>
  <c r="D11" i="2"/>
  <c r="F9" i="3"/>
  <c r="F10" i="4"/>
  <c r="D11" i="5"/>
  <c r="D11" i="7"/>
  <c r="D10" i="9"/>
  <c r="D10" i="8"/>
  <c r="F6" i="1"/>
</calcChain>
</file>

<file path=xl/sharedStrings.xml><?xml version="1.0" encoding="utf-8"?>
<sst xmlns="http://schemas.openxmlformats.org/spreadsheetml/2006/main" count="6188" uniqueCount="1721">
  <si>
    <t>"Forte Klima GmbH"</t>
  </si>
  <si>
    <t>тел./факс (863) 204-20-40</t>
  </si>
  <si>
    <t>www.forteklima.ru</t>
  </si>
  <si>
    <t>Общая сумма заказа, руб</t>
  </si>
  <si>
    <t>Содержание</t>
  </si>
  <si>
    <t>Климатическая техника</t>
  </si>
  <si>
    <t>Сплит-системы 2021</t>
  </si>
  <si>
    <t>Сплит-системы АКЦИЯ</t>
  </si>
  <si>
    <t>Полупромышленные сплит-системы</t>
  </si>
  <si>
    <t>Вентиляторы</t>
  </si>
  <si>
    <t>Тепловая техника</t>
  </si>
  <si>
    <t>Технические параметры сплит-систем и вентиляторов</t>
  </si>
  <si>
    <t>Технические параметры тепловой техники</t>
  </si>
  <si>
    <t>Кухонная техника</t>
  </si>
  <si>
    <t>Кухонные вытяжки</t>
  </si>
  <si>
    <t>встраиваемые варочные панели</t>
  </si>
  <si>
    <t>Встраиваемые духовые шкафы</t>
  </si>
  <si>
    <t>Угольные фильтры</t>
  </si>
  <si>
    <t>Технические параметры кухонной техники</t>
  </si>
  <si>
    <t>Бытовые сплит-системы "making OASIS everywhere"</t>
  </si>
  <si>
    <t>ваша скидка %</t>
  </si>
  <si>
    <t>cумма заказа</t>
  </si>
  <si>
    <t xml:space="preserve">Бытовые сплит-системы </t>
  </si>
  <si>
    <t>Модель</t>
  </si>
  <si>
    <t>Фото</t>
  </si>
  <si>
    <t>Описание</t>
  </si>
  <si>
    <t>Цена, руб</t>
  </si>
  <si>
    <t>Цена со скидкой, руб</t>
  </si>
  <si>
    <t>Ваш заказ</t>
  </si>
  <si>
    <t>Сумма вашего заказа, руб</t>
  </si>
  <si>
    <t>ID-7</t>
  </si>
  <si>
    <t>ID-9</t>
  </si>
  <si>
    <t>ID-12</t>
  </si>
  <si>
    <t>ID-18</t>
  </si>
  <si>
    <t>OD-7</t>
  </si>
  <si>
    <t>OD-9</t>
  </si>
  <si>
    <t>OD-12</t>
  </si>
  <si>
    <t>OD-18</t>
  </si>
  <si>
    <t>OD-24</t>
  </si>
  <si>
    <t>ПРАЙС-ЛИСТ</t>
  </si>
  <si>
    <t>Forte Klima GmbH</t>
  </si>
  <si>
    <t>тел./факс: (863) 204-20-40</t>
  </si>
  <si>
    <t>курс</t>
  </si>
  <si>
    <t>USD</t>
  </si>
  <si>
    <t>РУБ</t>
  </si>
  <si>
    <t>1</t>
  </si>
  <si>
    <t>Бытовые сплит-системы</t>
  </si>
  <si>
    <t>Ваша скидка</t>
  </si>
  <si>
    <t>инверторная сплит-система</t>
  </si>
  <si>
    <t>РРЦ, usd</t>
  </si>
  <si>
    <t>РРЦ, руб.</t>
  </si>
  <si>
    <t>Цена со скидкой, usd</t>
  </si>
  <si>
    <t>Цена со скидкой, руб.</t>
  </si>
  <si>
    <t>EL-18</t>
  </si>
  <si>
    <t>ET-12</t>
  </si>
  <si>
    <t>ET-7N</t>
  </si>
  <si>
    <t>ET-9N</t>
  </si>
  <si>
    <t>ET-12N</t>
  </si>
  <si>
    <t>S-18</t>
  </si>
  <si>
    <t>S-24</t>
  </si>
  <si>
    <t>Серия Comfort</t>
  </si>
  <si>
    <t>CL-24</t>
  </si>
  <si>
    <t>OT-18</t>
  </si>
  <si>
    <t>OT-18N</t>
  </si>
  <si>
    <t>OT-28N</t>
  </si>
  <si>
    <t>Сплиты Zerten</t>
  </si>
  <si>
    <t>ZT-24</t>
  </si>
  <si>
    <t>BL-18</t>
  </si>
  <si>
    <t>ZC-18</t>
  </si>
  <si>
    <t>ZC-24</t>
  </si>
  <si>
    <t>Сплиты Akvilon 2018</t>
  </si>
  <si>
    <t>AT-18</t>
  </si>
  <si>
    <t>AT-24</t>
  </si>
  <si>
    <t>SH-18</t>
  </si>
  <si>
    <t>SH-24</t>
  </si>
  <si>
    <t>NL-24</t>
  </si>
  <si>
    <t>Сплиты Halsen</t>
  </si>
  <si>
    <t>HM-7</t>
  </si>
  <si>
    <t>HM-12</t>
  </si>
  <si>
    <t>HM-18</t>
  </si>
  <si>
    <t>HM-24</t>
  </si>
  <si>
    <t>Вентиляторы "making OASIS everywhere"</t>
  </si>
  <si>
    <t>Ваша скидка %</t>
  </si>
  <si>
    <t>Сплит-системы канального типа</t>
  </si>
  <si>
    <t>Канального типа making Oasis everywhere</t>
  </si>
  <si>
    <t>VL-18M</t>
  </si>
  <si>
    <t>VL-36M</t>
  </si>
  <si>
    <t>VL-60M</t>
  </si>
  <si>
    <t>Сплит-системы напольно-потолочного типа</t>
  </si>
  <si>
    <t>напольно-потолочного типа making Oasis everywhere</t>
  </si>
  <si>
    <t>VN-48M</t>
  </si>
  <si>
    <t>Сплит-системы кассетного типа</t>
  </si>
  <si>
    <t>Кассетного типа making Oasis everywhere</t>
  </si>
  <si>
    <t>VK-60M</t>
  </si>
  <si>
    <t>Сумма вашего заказа, руб.</t>
  </si>
  <si>
    <t>VF-40PB</t>
  </si>
  <si>
    <t>Диаметр лопастей 35 см             Три скорости вращения 
Регулировка угла наклона
Максимальная высота 125 см
Встроенная подсветка
Напольное исполнение 
Цвет: черный                                кол-во в упаковке: 2 шт.</t>
  </si>
  <si>
    <t xml:space="preserve"> VF-40PWG</t>
  </si>
  <si>
    <t>Диаметр лопастей 35 см 
Три скорости вращения 
Регулировка угла наклона
Максимальная высота 125 см
Встроенная подсветка
Напольное исполнение 
Цвет: белый+серый                     кол-во в упаковке: 2 шт</t>
  </si>
  <si>
    <t>VF-40SB</t>
  </si>
  <si>
    <t>Диаметр лопастей 35 см 
Три скорости вращения 
Регулировка угла наклона
Максимальная высота 125 см
Встроенная подсветка
Напольное исполнение 
Цвет: черный                                     кол-во в упаковке: 1 шт</t>
  </si>
  <si>
    <t xml:space="preserve"> VF-40SWG</t>
  </si>
  <si>
    <t>Диаметр лопастей 35 см
Три скорости вращения 
Регулировка угла наклона
Максимальная высота 125 см
Встроенная подсветка
Напольное исполнение 
Цвет: белый+серый                       кол-во в упаковке: 1 шт</t>
  </si>
  <si>
    <t>VF-40TB</t>
  </si>
  <si>
    <t>Диаметр лопастей 35 см
Три скорости вращения 
Регулировка угла наклона
Максимальная высота 125 см
Возможность установки таймера на 7,5 часов
Пульт дистанционного управления в комплекте
Напольное исполнение 
Цвет: черный                                       кол-во в упаковке: 1 шт</t>
  </si>
  <si>
    <t xml:space="preserve"> VF-40TW</t>
  </si>
  <si>
    <t>Диаметр лопастей 35 см
Три скорости вращения 
Регулировка угла наклона
Максимальная высота 125 см
Возможность установки таймера на 7,5 часов
Пульт дистанционного управления в комплекте
Напольное исполнение 
Цвет: белый+серый кол-во в упаковке: 1</t>
  </si>
  <si>
    <t>VF-40PWB</t>
  </si>
  <si>
    <t>Диаметр лопастей 35 см
Три скорости вращения 
Регулировка угла наклона
Максимальная высота 125 см
Встроенная подсветка
Напольное исполнение 
цвет: белый+синий                       кол-во в упаковке: 2 шт</t>
  </si>
  <si>
    <t xml:space="preserve"> VF-40SWB</t>
  </si>
  <si>
    <t>Диаметр лопастей 35 см
Три скорости вращения 
Регулировка угла наклона
Максимальная высота 125 см
Встроенная подсветка
Напольное исполнение 
Цвет: белый+синий                      кол-во в упаковке: 1 шт</t>
  </si>
  <si>
    <t>VF-40TMB</t>
  </si>
  <si>
    <t>Диаметр лопастей 38 см
Три скорости вращения 
Регулировка угла наклона
Максимальная высота 125 см
Возможность установки таймера на 7,5 часов
Пульт дистанционного управления в комплекте
Устойчивое круглое основание 
Напольное исполнение 
Цвет: черный                                     кол-во в упаковке: 1 шт</t>
  </si>
  <si>
    <t>VT-25W2</t>
  </si>
  <si>
    <t>Диаметр лопастей 22 см
Две скорости вращения 
Регулировка угла наклона
Устойчивое овальное основание 
Настольное исполнение 
Цвет: белый                                     кол-во в упаковке: 2 шт</t>
  </si>
  <si>
    <t>VT-30W3</t>
  </si>
  <si>
    <t>Диаметр лопастей 26 см
Три скорости вращения 
Регулировка угла наклона
Устойчивое овальное основание 
Настольное исполнение
Цвет: белый                                      кол-во в упаковке: 2 шт</t>
  </si>
  <si>
    <t>VN-110</t>
  </si>
  <si>
    <t>Диаметр лопастей 45 см
Прочный металлический корпус
Три скорости вращения 
Регулировка угла наклона
Устойчивое U-образное основание 
Напольное исполнение 
Цвет: черный                                  кол-во в упаковке: 1 шт</t>
  </si>
  <si>
    <t>Масляные радиаторы</t>
  </si>
  <si>
    <t>Наименование</t>
  </si>
  <si>
    <t>РРЦ, руб</t>
  </si>
  <si>
    <t>Масляный радиатор "Oasis" US-10</t>
  </si>
  <si>
    <t>Масляный радиатор "Oasis" UT-10</t>
  </si>
  <si>
    <t>Масляный радиатор "Oasis" US-15</t>
  </si>
  <si>
    <t>Масляный радиатор "Oasis" UT-15</t>
  </si>
  <si>
    <t>Масляный радиатор "Oasis" BВ-15Т</t>
  </si>
  <si>
    <t>Масляный радиатор "Oasis" US-20</t>
  </si>
  <si>
    <t>Масляный радиатор "Oasis" UT-20</t>
  </si>
  <si>
    <t>Масляный радиатор "Oasis" BВ-20Т</t>
  </si>
  <si>
    <t>Масляный радиатор "Oasis" US-25</t>
  </si>
  <si>
    <t>Масляный радиатор "Oasis" UT-25</t>
  </si>
  <si>
    <t>Масляный радиатор "Oasis" BВ-25Т</t>
  </si>
  <si>
    <t>Масляный радиатор "Zerten" UZS-10</t>
  </si>
  <si>
    <t>Масляный радиатор "Zerten" UZT-10</t>
  </si>
  <si>
    <t>Масляный радиатор "Zerten" UZS-15</t>
  </si>
  <si>
    <t>Масляный радиатор "Zerten" UZT-15</t>
  </si>
  <si>
    <t>Масляный радиатор "Zerten" UZS-20</t>
  </si>
  <si>
    <t>Масляный радиатор "Zerten" UZT-20</t>
  </si>
  <si>
    <t>Масляный радиатор "Zerten" UZT-25</t>
  </si>
  <si>
    <t>Масляный радиатор "Zerten" UZS-25</t>
  </si>
  <si>
    <t>Тепловентиляторы</t>
  </si>
  <si>
    <t>Тепловентилятор спиральный "Oasis" SB-20</t>
  </si>
  <si>
    <t>Тепловентилятор спиральный "Oasis" SB-20R (C)</t>
  </si>
  <si>
    <t>Тепловентилятор спиральный "Oasis" SB-20R (X)</t>
  </si>
  <si>
    <t>Тепловентилятор спиральный "Oasis" SD-20R (X)</t>
  </si>
  <si>
    <t>Тепловентилятор спиральный "Oasis" LS-20 (B)</t>
  </si>
  <si>
    <t>Тепловентилятор керамический "Oasis" КS-15</t>
  </si>
  <si>
    <t>Тепловентилятор керамический "Oasis" КS-15 R</t>
  </si>
  <si>
    <t>Тепловентилятор керамический "Oasis" КS-15 RР</t>
  </si>
  <si>
    <t xml:space="preserve">Тепловентилятор электрический "Zerten" ZTD-20 (С) </t>
  </si>
  <si>
    <t xml:space="preserve">Тепловентилятор электрический "Zerten" ZTD-20 (X) </t>
  </si>
  <si>
    <t xml:space="preserve">Тепловентилятор электрический "Zerten" ZTV-20 (С) </t>
  </si>
  <si>
    <t xml:space="preserve">Тепловентилятор электрический "Zerten" ZTV-20 (X) </t>
  </si>
  <si>
    <t>Тепловентиляторы настенные</t>
  </si>
  <si>
    <t>Тепловентилятор настенный "Oasis" NTB-20</t>
  </si>
  <si>
    <t>Тепловентилятор настенный "Oasis" NTD-20 (B)</t>
  </si>
  <si>
    <t>Конвекторы</t>
  </si>
  <si>
    <t>Конвектор "Oasis" KPO-15 (U)</t>
  </si>
  <si>
    <t>Конвектор "Oasis" KPO-20 (U)</t>
  </si>
  <si>
    <t>Конвектор "Oasis" LK-10 (U)</t>
  </si>
  <si>
    <t>Конвектор "Oasis" LK-15 (U)</t>
  </si>
  <si>
    <t>Конвектор "Oasis" LK-20 (U)</t>
  </si>
  <si>
    <t>Конвектор "Oasis" KM-5</t>
  </si>
  <si>
    <t>Конвектор "Oasis" KM-10 (U)</t>
  </si>
  <si>
    <t>Конвектор "Oasis" KM-15 (U)</t>
  </si>
  <si>
    <t>Конвектор "Oasis" KM-20 (U)</t>
  </si>
  <si>
    <t>Конвектор "Zerten" ZL-10 (U)</t>
  </si>
  <si>
    <t>Конвектор "Zerten" ZL-15 (U)</t>
  </si>
  <si>
    <t>Конвектор "Zerten" ZL-20 (U)</t>
  </si>
  <si>
    <t>Тепловые пушки</t>
  </si>
  <si>
    <t xml:space="preserve">Тепловая пушка "Oasis" TPK-20 (U) </t>
  </si>
  <si>
    <t xml:space="preserve">Тепловая пушка "Oasis" TPK-30 (U) </t>
  </si>
  <si>
    <t xml:space="preserve">Тепловая пушка "Oasis" TPK-20R (U) </t>
  </si>
  <si>
    <t xml:space="preserve">Тепловая пушка "Oasis" TPK-30R (U) </t>
  </si>
  <si>
    <t>Тепловая пушка "Oasis" TP-20R (U)</t>
  </si>
  <si>
    <t>Тепловая пушка "Oasis" TP-30R (U)</t>
  </si>
  <si>
    <t>Тепловая пушка "Oasis" TP-45R (U)</t>
  </si>
  <si>
    <t>Тепловая пушка "Oasis" TP-50R (U)</t>
  </si>
  <si>
    <t>Тепловая пушка "Oasis" TP-60R (U)</t>
  </si>
  <si>
    <t>Тепловая пушка "Oasis" TP-90R (U)</t>
  </si>
  <si>
    <t>Тепловая пушка "Oasis" TP-150R (U)</t>
  </si>
  <si>
    <t>Тепловая пушка "Oasis" TP-20S (U)</t>
  </si>
  <si>
    <t>Тепловая пушка "Oasis" TP-30S (U)</t>
  </si>
  <si>
    <t>Тепловая пушка "Oasis" TP-45S (U)</t>
  </si>
  <si>
    <t>Тепловая пушка "Oasis" TP-50S (U)</t>
  </si>
  <si>
    <t>Тепловая пушка "Oasis" TP-60S (U)</t>
  </si>
  <si>
    <t>Тепловая пушка "Oasis" TP-90S (U)</t>
  </si>
  <si>
    <t xml:space="preserve">Тепловая пушка "Zerten" ZPK-20 (U) </t>
  </si>
  <si>
    <t xml:space="preserve">Тепловая пушка "Zerten" ZPK-30 (U) </t>
  </si>
  <si>
    <t>Тепловая пушка "Zerten" ZPK-20R (U)</t>
  </si>
  <si>
    <t>Тепловая пушка "Zerten" ZPK-30R (U)</t>
  </si>
  <si>
    <t>Тепловые завесы (Россия)</t>
  </si>
  <si>
    <t xml:space="preserve">Тепловая завеса TZ-3 </t>
  </si>
  <si>
    <t>Тепловая завеса TZ-5</t>
  </si>
  <si>
    <t>Тепловая завеса TZ-6</t>
  </si>
  <si>
    <t>Тепловая завеса TZ-9</t>
  </si>
  <si>
    <t>Инфракрасные обогреватели</t>
  </si>
  <si>
    <t xml:space="preserve">Обогреватель инфракрасный "Oasis" IS-8 (X) </t>
  </si>
  <si>
    <t xml:space="preserve">Обогреватель инфракрасный "Oasis" IS-12P (X) </t>
  </si>
  <si>
    <t xml:space="preserve">Обогреватель инфракрасный "Oasis" IV-12 (D) </t>
  </si>
  <si>
    <t xml:space="preserve">Обогреватель инфракрасный "Oasis" IV-15 (D) </t>
  </si>
  <si>
    <t xml:space="preserve">Обогреватель инфракрасный "Oasis" IV-18 (D) </t>
  </si>
  <si>
    <t xml:space="preserve">Обогреватель инфракрасный "Oasis" IV-20 (D) </t>
  </si>
  <si>
    <t xml:space="preserve">Обогреватель инфракрасный "Oasis" IG-20 (P) </t>
  </si>
  <si>
    <t xml:space="preserve">Обогреватель инфракрасный "Oasis" IG-25 (P) </t>
  </si>
  <si>
    <t xml:space="preserve">Обогреватель инфракрасный "Oasis" IG-30 (P) </t>
  </si>
  <si>
    <t xml:space="preserve">Обогреватель инфракрасный "Oasis" IN-20 (P) </t>
  </si>
  <si>
    <t xml:space="preserve">Обогреватель инфракрасный "Oasis" IN-25 (P) </t>
  </si>
  <si>
    <t xml:space="preserve">Обогреватель инфракрасный "Oasis" IN-30 (P) </t>
  </si>
  <si>
    <t>Инфракрасные обогреватели (Россия)</t>
  </si>
  <si>
    <t>Обогреватель инфракрасный "Oasis" IR-8</t>
  </si>
  <si>
    <t>Обогреватель инфракрасный "Oasis" IR-10</t>
  </si>
  <si>
    <t>Обогреватель инфракрасный "Oasis" IR-15</t>
  </si>
  <si>
    <t>Обогреватель инфракрасный "Oasis" IR-20</t>
  </si>
  <si>
    <t>Обогреватель инфракрасный "Oasis" IR-30</t>
  </si>
  <si>
    <t>Обогреватель инфракрасный "Oasis" IR-45</t>
  </si>
  <si>
    <t>Кухонные вытяжки "making OASIS everywhere", "Oasis", "Akvilon"</t>
  </si>
  <si>
    <t>Гарантийный срок обслуживания - 2 года</t>
  </si>
  <si>
    <t>Вытяжки</t>
  </si>
  <si>
    <t>PO-60W (A)</t>
  </si>
  <si>
    <t>Белый, Ширина 600мм, Воздушный поток 280 м³/ч, 1 стандартная лампа, Мощность освещения 1x40 Вт, 1 aлюминиевый фильтр, необходимое количество угольных фильтров - 1 шт, Модель угольного фильтра  AU-04, Уровень шума 45-69 дБ, кнопочное управление, Вес нетто 5 кг, Китай</t>
  </si>
  <si>
    <t>PO-50W (A)</t>
  </si>
  <si>
    <t>Белый, Ширина 500мм, Воздушный поток 280 м³/ч, 1 стандартная лампа, Мощность освещения 1x40 Вт, 1 aлюминиевый фильтр, необходимое количество угольных фильтров - 1 шт, Модель угольного фильтра  AU-04, Уровень шума 45-69 дБ, кнопочное управление, Вес нетто 4,5 кг, Китай</t>
  </si>
  <si>
    <t>PO-50S (A)</t>
  </si>
  <si>
    <t>Стальной, Ширина 500мм, Воздушный поток 280 м³/ч, 1 стандартная лампа, Мощность освещения 1x40 Вт, 1 aлюминиевый фильтр, необходимое количество угольных фильтров - 1 шт, Модель угольного фильтра  AU-04, Уровень шума 45-69 дБ, кнопочное управление, Вес нетто 4,5 кг, Китай</t>
  </si>
  <si>
    <t>PO-60S (A)</t>
  </si>
  <si>
    <t>Стальной, Ширина 600мм, Воздушный поток 280 м³/ч, 1 стандартная лампа, Мощность освещения 1x40 Вт, 1 aлюминиевый фильтр, необходимое количество угольных фильтров - 1 шт, Модель угольного фильтра  AU-04, Уровень шума 45-69 дБ, кнопочное управление, Вес нетто 5 кг, Китай</t>
  </si>
  <si>
    <t>UP-60B (F)</t>
  </si>
  <si>
    <t>Черный, Ширина 600мм,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5 кг, Китай</t>
  </si>
  <si>
    <t>UP-50B (F)</t>
  </si>
  <si>
    <t>Черный, Ширина 500мм,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4,8 кг, Китай</t>
  </si>
  <si>
    <t>UP-50W (F)</t>
  </si>
  <si>
    <t>Белый, Ширина 500мм,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4,8 кг, Китай</t>
  </si>
  <si>
    <t>UP-60W (F)</t>
  </si>
  <si>
    <t>Белый, Ширина 600мм,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5 кг, Китай</t>
  </si>
  <si>
    <t>UP-60C (F)</t>
  </si>
  <si>
    <t>Коричневый, Ширина 600мм,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5 кг, Китай</t>
  </si>
  <si>
    <t>UP-50C (F)</t>
  </si>
  <si>
    <t>Коричневый, Ширина 500мм,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4,8 кг, Китай</t>
  </si>
  <si>
    <t>UP-50S (F)</t>
  </si>
  <si>
    <t>Нержавеющая сталь, Ширина 500мм,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4,8 кг, Китай</t>
  </si>
  <si>
    <t>UP-60S (F)</t>
  </si>
  <si>
    <t>Нержавеющая сталь, Ширина 600мм, Воздушный поток 350 м³/ч, 1 стандартная лампа, Мощность освещения 1x25 Вт, 2 aлюминиевыйх фильтра, необходимое количество угольных фильтров - 1 шт, Модель угольного фильтра  FU-20, Уровень шума 33-47 дБ, кнопочное управление, Вес нетто 5 кг, Китай</t>
  </si>
  <si>
    <t>UV-50B (F)</t>
  </si>
  <si>
    <t>Черный, Ширина 500мм,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FU-24, Уровень шума 34-50 дБ, управление - тумблер, Вес нетто 6,5 кг, Китай</t>
  </si>
  <si>
    <t>UV-60B (F)</t>
  </si>
  <si>
    <t>Черный, Ширина 600мм,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FU-20, Уровень шума 34-50 дБ, управление - тумблер, Вес нетто 7 кг, Китай</t>
  </si>
  <si>
    <t>UV-50W (F)</t>
  </si>
  <si>
    <t>Белый, Ширина 500мм,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FU-24, Уровень шума 34-50 дБ, управление - тумблер, Вес нетто 6,5 кг, Китай</t>
  </si>
  <si>
    <t>UV-60W (F)</t>
  </si>
  <si>
    <t>Белый, Ширина 600мм,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FU-20, Уровень шума 34-50 дБ, управление - тумблер, Вес нетто 7 кг, Китай</t>
  </si>
  <si>
    <t>UV-50S (F)</t>
  </si>
  <si>
    <t>Нержавеющая сталь, Ширина 500мм,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FU-24, Уровень шума 34-50 дБ, управление - тумблер, Вес нетто 6,5 кг, Китай</t>
  </si>
  <si>
    <t>UV-60S (F)</t>
  </si>
  <si>
    <t>Нержавеющая сталь, Ширина 600мм,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FU-20, Уровень шума 34-50 дБ, управление - тумблер, Вес нетто 7 кг, Китай</t>
  </si>
  <si>
    <t>UV-50I (F)</t>
  </si>
  <si>
    <t>Бежевый, Ширина 500мм,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FU-24, Уровень шума 34-50 дБ, управление - тумблер, Вес нетто 6,5 кг, Китай</t>
  </si>
  <si>
    <t>UV-60I (F)</t>
  </si>
  <si>
    <t>Бежевый, Ширина 600мм,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FU-20, Уровень шума 34-50 дБ, управление - тумблер, Вес нетто 7 кг, Китай</t>
  </si>
  <si>
    <t>UV-50G (F)</t>
  </si>
  <si>
    <t>Черный+черное стекло, Ширина 500мм,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FU-24, Уровень шума 34-50 дБ, управление - тумблер, Вес нетто 6,5 кг, Китай</t>
  </si>
  <si>
    <t>UV-60G (F)</t>
  </si>
  <si>
    <t>Черный+черное стекло, Ширина 600мм, Воздушный поток 500 м³/ч, 2 стандартные лампы, Мощность освещения 2x25 Вт, 2 aлюминиевыйх фильтра, необходимое количество угольных фильтров - 2 шт, Модель угольного фильтра  FU-20, Уровень шума 34-50 дБ, управление - тумблер, Вес нетто 7 кг, Китай</t>
  </si>
  <si>
    <t>UV-60WG (F)</t>
  </si>
  <si>
    <t>Белый+стекло, Ширина 600мм, Воздушный поток 500 м³/ч, 2 стандартные лампы, Мощность освещения 2x25 Вт, 2 aлюминиевых фильтра, необходимое количество угольных фильтров - 1 шт, Модель угольного фильтра  FU-20,Уровень шума 42 дБ, тумблер,Вес нетто 7 кг, Китай</t>
  </si>
  <si>
    <t>UV-60IG (F)</t>
  </si>
  <si>
    <t>Бежевый+стекло, Ширина 600мм, Воздушный поток 500 м³/ч, 2 стандартные лампы, Мощность освещения 2x25 Вт, 2 aлюминиевых фильтра, необходимое количество угольных фильтров - 1 шт, Модель угольного фильтра  FU-20,Уровень шума 42 дБ, тумблер,Вес нетто 7 кг, Китай</t>
  </si>
  <si>
    <t>VT-60B (F)</t>
  </si>
  <si>
    <t>Черный, Ширина 600мм, Воздушный поток 1000 м³/ч, 2 стандартные лампы, Мощность освещения 2x25 Вт, 2 aлюминиевыйх фильтра, необходимое количество угольных фильтров - 2 шт, Модель угольного фильтра  FU-25, Уровень шума 44-67 дБ, управление - тумблер, Вес нетто 8,85 кг, Китай</t>
  </si>
  <si>
    <t>VT-50W (F)</t>
  </si>
  <si>
    <t>Белый, Ширина 500мм, Воздушный поток 1000 м³/ч, 2 стандартные лампы, Мощность освещения 2x25 Вт, 2 aлюминиевыйх фильтра, необходимое количество угольных фильтров - 2 шт, Модель угольного фильтра  FU-25, Уровень шума 44-67 дБ, управление - тумблер, Вес нетто 7,25 кг, Китай</t>
  </si>
  <si>
    <t>VT-60W (F)</t>
  </si>
  <si>
    <t>Белый, Ширина 600мм, Воздушный поток 1000 м³/ч, 2 стандартные лампы, Мощность освещения 2x25 Вт, 2 aлюминиевыйх фильтра, необходимое количество угольных фильтров - 2 шт, Модель угольного фильтра  FU-25, Уровень шума 44-67 дБ, управление - тумблер, Вес нетто 8,55 кг, Китай</t>
  </si>
  <si>
    <t>VT-60S (F)</t>
  </si>
  <si>
    <t>Нержавеющая сталь, Ширина 600мм, Воздушный поток 1000 м³/ч, 2 стандартные лампы, Мощность освещения 2x25 Вт, 2 aлюминиевыйх фильтра, необходимое количество угольных фильтров - 2 шт, Модель угольного фильтра  FU-25, Уровень шума 44-67 дБ, управление - тумблер, Вес нетто 8,55 кг, Китай</t>
  </si>
  <si>
    <t>VT-60I (F)</t>
  </si>
  <si>
    <t>Бежевый, Ширина 600мм, Воздушный поток 1000 м³/ч, 2 стандартные лампы, Мощность освещения 2x25 Вт, 2 aлюминиевыйх фильтра, необходимое количество угольных фильтров - 2 шт, Модель угольного фильтра  FU-25, Уровень шума 44-67 дБ, управление - тумблер, Вес нетто 8,85 кг, Китай</t>
  </si>
  <si>
    <t>VT-60WG (F)</t>
  </si>
  <si>
    <t>Белый+стекло, Ширина 600мм, Воздушный поток 1000 м³/ч, 2 стандартные лампы, Мощность освещения 2x25 Вт, 2 aлюминиевых фильтра, необходимое количество угольных фильтров - 1 шт, Модель угольного фильтра  FU-25,Уровень шума 46 дБ, тумблер,Вес нетто 8,85 кг, Китай</t>
  </si>
  <si>
    <t>VT-60BG (F)</t>
  </si>
  <si>
    <t>Черный+стекло, Ширина 600мм, Воздушный поток 1000 м³/ч, 2 стандартные лампы, Мощность освещения 2x25 Вт, 2 aлюминиевых фильтра, необходимое количество угольных фильтров - 1 шт, Модель угольного фильтра  FU-25,Уровень шума 46 дБ, тумблер,Вес нетто 8,85 кг, Китай</t>
  </si>
  <si>
    <t>VM-70S (A)</t>
  </si>
  <si>
    <t>Стальной, Ширина 700мм, Воздушный поток 600 м³/ч, 1 LED лампа, Мощность освещения 1x1 Вт, 1 aлюминиевый фильтр, необходимое количество угольных фильтров - 2 шт, Модель угольного фильтра  AU-02, Уровень шума 37-57 дБ, кнопочное управление, Вес нетто 7 кг, Китай</t>
  </si>
  <si>
    <t>VM-52S (A)</t>
  </si>
  <si>
    <t>Стальной, Ширина 520мм, Воздушный поток 600 м³/ч, 1 LED лампа, Мощность освещения 1x1 Вт, 1 aлюминиевый фильтр, необходимое количество угольных фильтров - 2 шт, Модель угольного фильтра  AU-02, Уровень шума 37-57 дБ, кнопочное управление, Вес нетто 6,5 кг, Китай</t>
  </si>
  <si>
    <t>UM-70S (A)</t>
  </si>
  <si>
    <t>Стальной, Ширина 700мм, Воздушный поток 1000 м³/ч, 1 LED лампа, Мощность освещения 1x1 Вт, 1 aлюминиевый фильтр, необходимое количество угольных фильтров - 2 шт, Модель угольного фильтра  AU-01, Уровень шума 45-69 дБ, кнопочное управление, Вес нетто 7 кг, Китай</t>
  </si>
  <si>
    <t>UM-52S (A)</t>
  </si>
  <si>
    <t>Стальной, Ширина 520мм, Воздушный поток 1000 м³/ч, 1 LED лампа, Мощность освещения 1x1 Вт, 1 aлюминиевый фильтр, необходимое количество угольных фильтров - 2 шт, Модель угольного фильтра  AU-01, Уровень шума 45-69 дБ, кнопочное управление, Вес нетто 6,5 кг, Китай</t>
  </si>
  <si>
    <t>KB-60B (FR)</t>
  </si>
  <si>
    <t>Черный, Ширина 600мм, Воздушный поток 600 м³/ч,  LED лампа, Мощность освещения 1х2 Вт, 2 aлюминиевый фильтр, необходимое количество угольных фильтров - 2 шт, Модель угольного фильтра  FE-01, Уровень шума 44 дБ, кнопочное управление, Вес нетто 5 кг, Турция</t>
  </si>
  <si>
    <t>KB-60G (FR)</t>
  </si>
  <si>
    <t>Серый, Ширина 600мм, Воздушный поток 600 м³/ч,  LED лампа, Мощность освещения 1х2 Вт, 2 aлюминиевый фильтр, необходимое количество угольных фильтров - 2 шт, Модель угольного фильтра  FE-01, Уровень шума 44 дБ, кнопочное управление, Вес нетто 5 кг, Турция</t>
  </si>
  <si>
    <t>KB-60I (FR)</t>
  </si>
  <si>
    <t>Бежевый, Ширина 600мм, Воздушный поток 600 м³/ч,  LED лампа, Мощность освещения 1х2 Вт, 2 aлюминиевый фильтр, необходимое количество угольных фильтров - 2 шт, Модель угольного фильтра  FE-01, Уровень шума 44 дБ, кнопочное управление, Вес нетто 5 кг, Турция</t>
  </si>
  <si>
    <t>KB-60R (FR)</t>
  </si>
  <si>
    <t>Бежевый рустик, Ширина 600мм, Воздушный поток 600 м³/ч,  LED лампа, Мощность освещения 1х2 Вт, 2 aлюминиевый фильтр, необходимое количество угольных фильтров - 2 шт, Модель угольного фильтра  FE-01, Уровень шума 44 дБ, кнопочное управление, Вес нетто 5 кг, Турция</t>
  </si>
  <si>
    <t>KA-60B (A)</t>
  </si>
  <si>
    <t>Черный, Ширина 600мм, Воздушный поток 700 м³/ч, 2 LED лампы, Мощность освещения 2x1 Вт, 2 aлюминиевых фильтра, необходимое количество угольных фильтров - 1 шт, Модель угольного фильтра  AU-03,Уровень шума 40-61 дБ, кнопочное управление,Вес нетто 7,2 кг, Китай</t>
  </si>
  <si>
    <t>KA-60W (A)</t>
  </si>
  <si>
    <t>Белый, Ширина 600мм, Воздушный поток 700 м³/ч, 2 LED лампы, Мощность освещения 2x1 Вт, 2 aлюминиевых фильтра, необходимое количество угольных фильтров - 1 шт, Модель угольного фильтра  AU-03,Уровень шума 40-61 дБ, кнопочное управление,Вес нетто 7,2 кг, Китай</t>
  </si>
  <si>
    <t>KA-60S (A)</t>
  </si>
  <si>
    <t>Стальной, Ширина 600мм, Воздушный поток 700 м³/ч, 2 LED лампы, Мощность освещения 2x1 Вт, 2 aлюминиевых фильтра, необходимое количество угольных фильтров - 1 шт, Модель угольного фильтра  AU-03,Уровень шума 40-61 дБ, кнопочное управление,Вес нетто 7,2 кг, Китай</t>
  </si>
  <si>
    <t>KB-50W (A)</t>
  </si>
  <si>
    <t>Белый, Ширина 500мм, Воздушный поток 600 м³/ч, 2 стандартные лампы, Мощность освещения 2x40 Вт, 2 aлюминиевых фильтра, необходимое количество угольных фильтров - 2 шт, Модель угольного фильтра  AU-02,Уровень шума 42-65 дБ, кнопочное управление,Вес нетто 7 кг, Китай</t>
  </si>
  <si>
    <t>KB-60W (A)</t>
  </si>
  <si>
    <t>Белый, Ширина 600мм, Воздушный поток 600 м³/ч, 2 стандартные лампы, Мощность освещения 2x40 Вт, 2 aлюминиевых фильтра, необходимое количество угольных фильтров - 2 шт, Модель угольного фильтра  AU-02,Уровень шума 42-65 дБ, кнопочное управление,Вес нетто 7 кг, Китай</t>
  </si>
  <si>
    <t>KB-50S (A)</t>
  </si>
  <si>
    <t>Стальной, Ширина 500мм, Воздушный поток 600 м³/ч, 2 стандартные лампы, Мощность освещения 2x40 Вт, 2 aлюминиевых фильтра, необходимое количество угольных фильтров - 2 шт, Модель угольного фильтра  AU-02,Уровень шума 42-65 дБ, кнопочное управление,Вес нетто 7 кг, Китай</t>
  </si>
  <si>
    <t>KB-60S (A)</t>
  </si>
  <si>
    <t>Стальной, Ширина 600мм, Воздушный поток 600 м³/ч, 2 стандартные лампы, Мощность освещения 2x40 Вт, 2 aлюминиевых фильтра, необходимое количество угольных фильтров - 2 шт, Модель угольного фильтра  AU-02,Уровень шума 42-65 дБ, кнопочное управление,Вес нетто 7 кг, Китай</t>
  </si>
  <si>
    <t>KR-60S (A)</t>
  </si>
  <si>
    <t>Стальной,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AU-01,Уровень шума 36-55 дБ, кнопочное управление,Вес нетто 11 кг, Китай</t>
  </si>
  <si>
    <t>KR-60S (М)</t>
  </si>
  <si>
    <t>Нержавеющая сталь, Ширина 600мм, Воздушный поток 700 м³/ч, 1 LED лампа, Мощность освещения 1x2 Вт, 1 aлюминиевый фильтр, необходимое количество угольных фильтров - 2 шт, Модель угольного фильтра  MU-01, Уровень шума 37-52 дБ, кнопочное управление, Вес нетто 7,5 кг, Турция</t>
  </si>
  <si>
    <t>MB-60S (A)</t>
  </si>
  <si>
    <t>Стальной, Ширина 600мм, Воздушный поток 600 м³/ч, 2 LED лампы, Мощность освещения 2x1 Вт, 2 aлюминиевых фильтра, необходимое количество угольных фильтров - 2 шт, Модель угольного фильтра  AU-02,Уровень шума 42-64 дБ, кнопочное управление,Вес нетто 8,6 кг, Китай</t>
  </si>
  <si>
    <t>MD-60S (A)</t>
  </si>
  <si>
    <t>Стальной, Ширина 600мм, Воздушный поток 600 м³/ч, 1 LED лампа, Мощность освещения 1x2 Вт, 1 aлюминиевый фильтр, необходимое количество угольных фильтров - 2 шт, Модель угольного фильтра  AU-02,Уровень шума 40-61 дБ, кнопочное управление, Вес нетто 10 кг, Китай</t>
  </si>
  <si>
    <t>MG-60B (A)</t>
  </si>
  <si>
    <t>Черный, Ширина 600мм, Воздушный поток 600 м³/ч, 1 LED лампа, Мощность освещения 1x2 Вт, 1 aлюминиевый фильтр, необходимое количество угольных фильтров - 2 шт, Модель угольного фильтра  AU-02,Уровень шума 40-61 дБ, кнопочное управление, Вес нетто 10 кг, Китай</t>
  </si>
  <si>
    <t>NB-60B (A)</t>
  </si>
  <si>
    <t>Черный, Ширина 600мм, Воздушный поток 1000 м³/ч, 2 LED лампы, Мощность освещения 2x1 Вт, 1 aлюминиевый фильтр, необходимое количество угольных фильтров - 2 шт, Модель угольного фильтра  AU-01,газ-лифт передней  панели кухонной вытяжки, Уровень шума 48-73 дБ, сенсорное управление, Вес нетто 12,1 кг, Китай</t>
  </si>
  <si>
    <t>NB-60W (A)</t>
  </si>
  <si>
    <t>Белый, Ширина 600мм, Воздушный поток 1000 м³/ч, 2 LED лампы, Мощность освещения 2x1 Вт, 1 aлюминиевый фильтр, необходимое количество угольных фильтров - 2 шт, Модель угольного фильтра  AU-01,газ-лифт передней  панели кухонной вытяжки, Уровень шума 48-73 дБ, сенсорное управление, Вес нетто 12,1 кг, Китай</t>
  </si>
  <si>
    <t>NB-60I (A)</t>
  </si>
  <si>
    <t>Бежевый, Ширина 600мм, Воздушный поток 1000 м³/ч, 2 LED лампы, Мощность освещения 2x1 Вт, 1 aлюминиевый фильтр, необходимое количество угольных фильтров - 2 шт, Модель угольного фильтра  AU-01,газ-лифт передней  панели кухонной вытяжки, Уровень шума 48-73 дБ, сенсорное управление, Вес нетто 12,1 кг, Китай</t>
  </si>
  <si>
    <t>NB-90B (A)</t>
  </si>
  <si>
    <t>Черный, Ширина 900мм, Воздушный поток 1000 м³/ч, 2 LED лампы, Мощность освещения 2x1 Вт, 2 aлюминиевых фильтра, необходимое количество угольных фильтров - 2 шт, Модель угольного фильтра  AU-01,газ-лифт передней  панели кухонной вытяжки, Уровень шума 46-70 дБ, сенсорное управление, Вес нетто 12,1 кг, Китай</t>
  </si>
  <si>
    <t>NB-90W (A)</t>
  </si>
  <si>
    <t>Белый, Ширина 900мм, Воздушный поток 1000 м³/ч, 2 LED лампы, Мощность освещения 2x1 Вт, 2 aлюминиевых фильтра, необходимое количество угольных фильтров - 2 шт, Модель угольного фильтра  AU-01,газ-лифт передней  панели кухонной вытяжки, Уровень шума 46-70 дБ, сенсорное управление, Вес нетто 12,1 кг, Китай</t>
  </si>
  <si>
    <t>NB-90I (A)</t>
  </si>
  <si>
    <t>Бежевый, Ширина 900мм, Воздушный поток 1000 м³/ч, 2 LED лампы, Мощность освещения 2x1 Вт, 2 aлюминиевых фильтра, необходимое количество угольных фильтров - 2 шт, Модель угольного фильтра  AU-01,газ-лифт передней  панели кухонной вытяжки, Уровень шума 46-70 дБ, сенсорное управление, Вес нетто 12,1 кг, Китай</t>
  </si>
  <si>
    <t>NC-50B (A)</t>
  </si>
  <si>
    <t>Черный, Ширина 500мм,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</si>
  <si>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NC-50W (A)</t>
  </si>
  <si>
    <t>Белый, Ширина 500мм,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</si>
  <si>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NC-50I (A)</t>
  </si>
  <si>
    <t>Бежевый, Ширина 500мм,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</si>
  <si>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NC-60B (A)</t>
  </si>
  <si>
    <t>Черный,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</si>
  <si>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NC-60W (A)</t>
  </si>
  <si>
    <t>Белый,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</si>
  <si>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NC-60I (A)</t>
  </si>
  <si>
    <t>Бежевый,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40-61 дБ, кнопочное управление, Вес нетто 7,5 кг, Китай</t>
  </si>
  <si>
    <t>ND-60B (A)</t>
  </si>
  <si>
    <t>Черный,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41-63 дБ, кнопочное управление, Вес нетто 7,5 кг, Китай</t>
  </si>
  <si>
    <t>ND-60W (A)</t>
  </si>
  <si>
    <t>Белый,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41-63 дБ, кнопочное управление, Вес нетто 7,5 кг, Китай</t>
  </si>
  <si>
    <t>ND-60I (A)</t>
  </si>
  <si>
    <t>Бежевый, Ширина 600мм, Воздушный поток 700 м³/ч, 2 LED лампы, Мощность освещения 2x1 Вт, 1 aлюминиевый фильтр, необходимое количество угольных фильтров - 2 шт, Модель угольного фильтра  AU-02, Уровень шума 41-63 дБ, кнопочное управление, Вес нетто 7,5 кг, Китай</t>
  </si>
  <si>
    <t>NF-60B (FR)</t>
  </si>
  <si>
    <t>Черный, Ширина 600мм, Воздушный поток 850 м³/ч,  LED лампа, Мощность освещения 1х2 Вт, 1 aлюминиевый фильтр, необходимое количество угольных фильтров - 2 шт, Модель угольного фильтра  FE-02, Уровень шума 44 дБ, сенсорное управление, Вес нетто 8,4 кг, Турция</t>
  </si>
  <si>
    <t>NF-60W (FR)</t>
  </si>
  <si>
    <t>Белый, Ширина 600мм, Воздушный поток 850 м³/ч,  LED лампа, Мощность освещения 1х2 Вт, 1 aлюминиевый фильтр, необходимое количество угольных фильтров - 2 шт, Модель угольного фильтра  FE-02, Уровень шума 44 дБ, сенсорное управление, Вес нетто 8,4 кг, Турция</t>
  </si>
  <si>
    <t>NF-60I (FR)</t>
  </si>
  <si>
    <t>Бежевый, Ширина 600мм, Воздушный поток 850 м³/ч,  LED лампа, Мощность освещения 1х2 Вт, 1 aлюминиевый фильтр, необходимое количество угольных фильтров - 2 шт, Модель угольного фильтра  FE-02, Уровень шума 44 дБ, сенсорное управление, Вес нетто 8,4 кг, Турция</t>
  </si>
  <si>
    <t>NF-60G (FR)</t>
  </si>
  <si>
    <t>Серый, Ширина 600мм, Воздушный поток 850 м³/ч,  LED лампа, Мощность освещения 1х2 Вт, 1 aлюминиевый фильтр, необходимое количество угольных фильтров - 2 шт, Модель угольного фильтра  FE-02, Уровень шума 44 дБ, сенсорное управление, Вес нетто 8,4 кг, Турция</t>
  </si>
  <si>
    <t>NP-50B (FR)</t>
  </si>
  <si>
    <t>Черный, Ширина 500мм,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6,4 кг, Турция</t>
  </si>
  <si>
    <t>NP-60B (FR)</t>
  </si>
  <si>
    <t>Черный, Ширина 600мм,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7 кг, Турция</t>
  </si>
  <si>
    <t>NP-60W (FR)</t>
  </si>
  <si>
    <t>Белый, Ширина 600мм,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7 кг, Турция</t>
  </si>
  <si>
    <t>NP-50W (FR)</t>
  </si>
  <si>
    <t>Белый, Ширина 500мм,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6,4 кг, Турция</t>
  </si>
  <si>
    <t>NP-60I (FR)</t>
  </si>
  <si>
    <t>Бежевый, Ширина 600мм,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7 кг, Турция</t>
  </si>
  <si>
    <t>NP-50I (FR)</t>
  </si>
  <si>
    <t>Бежевый, Ширина 500мм, Воздушный поток 500 м³/ч, 1 LED лампа, Мощность освещения 1x2 Вт, 1 aлюминиевый фильтр, необходимое количество угольных фильтров - 2 шт, Модель угольного фильтра  FE-01, Уровень шума 44 дБ, кнопочное управление, Вес нетто 6,4 кг, Турция</t>
  </si>
  <si>
    <t>NP-60G (FR)</t>
  </si>
  <si>
    <t>Серый, Ширина 600мм, Воздушный поток 850 м³/ч,  LED лампа, Мощность освещения 1х2 Вт, 1 aлюминиевый фильтр, необходимое количество угольных фильтров - 2 шт, Модель угольного фильтра  FE-02, Уровень шума 44 дБ, кнопочное управление, Вес нетто 8,4 кг, Турция</t>
  </si>
  <si>
    <t>NS-60B (FR)</t>
  </si>
  <si>
    <t>NS-60W (FR)</t>
  </si>
  <si>
    <t>NS-60I (FR)</t>
  </si>
  <si>
    <t>NC-60S</t>
  </si>
  <si>
    <t>Нержавеющая сталь, Ширина 600мм, Воздушный поток 700 м³/ч, 2 галолегновые лампы, Мощность освещения 2x28 Вт, 1 aлюминиевый фильтр, необходимое количество угольных фильтров - 2 шт, Модель угольного фильтра  FU-04, Уровень шума 40-61 дБ, сенсорное управление, Вес нетто 9,4 кг, Китай</t>
  </si>
  <si>
    <t>Гарантийный срок обслуживания - 3 года</t>
  </si>
  <si>
    <t>Варочные панели "making Oasis everywhere"</t>
  </si>
  <si>
    <t>Цена, руб.</t>
  </si>
  <si>
    <t>P-GWTT (F)</t>
  </si>
  <si>
    <t>Закаленное стекло, белый, чугунная решетка, автоматический розжиг, газ-контроль, 4 газовые горелки, Wok-конфорка, ширина варочной поверхности 60 см, Турция</t>
  </si>
  <si>
    <t>P-GBTT (F)</t>
  </si>
  <si>
    <t>Закаленное стекло, черный, чугунная решетка, автоматический розжиг, газ-контроль, 4 газовые конфорки, WOK-конфорка, ширина варочной поверхности 60см, Турция</t>
  </si>
  <si>
    <t>P-GITT(F)</t>
  </si>
  <si>
    <t>Закаленное стекло, бежевый, чугунная решетка, автоматический розжиг, газ-контроль, 4 газовые горелки, WOK-конфорка, ширина варочной поверхности 60 см, Турция.</t>
  </si>
  <si>
    <t>P-GI (F)</t>
  </si>
  <si>
    <t>Закаленное стекло, бежевый чугунная решетка, автоматический розжиг, газ-контроль, 4 газовые горелки, ширина варочной поверхности 60 см, Турция</t>
  </si>
  <si>
    <t>P-GB (FN)</t>
  </si>
  <si>
    <t>Закаленное стекло, черный, чугунная решетка, автоматический розжиг, газ-котроль, 4 газовые горелки, ширина варочной поврехности 60 см, Турция</t>
  </si>
  <si>
    <t>P-GBT (F)</t>
  </si>
  <si>
    <t>P-GR (F)</t>
  </si>
  <si>
    <t>Закаленное стекло, бежевый, чугунная решетка, автоматический розжиг, газ-контроль, 4 газовые горелки, ширина варочной поверхности 60 см, Турция.</t>
  </si>
  <si>
    <t>P-GRT (F)</t>
  </si>
  <si>
    <t>Закаленное стекло, бежевый, чугунная решетка, автоматический розжиг, газ-контроль, 4 газовые конфорки, WOK-конфорка,ширина варочной поврехности 60 см, Турция</t>
  </si>
  <si>
    <t>P-GW (FN)</t>
  </si>
  <si>
    <t>Закаленное стекло, белый, чугунная решетка, автоматический розжиг, газ-контроль, 4 газовые конфорки, ширина варочной поврехности 60 см, Турция</t>
  </si>
  <si>
    <t>P-GWT (F)</t>
  </si>
  <si>
    <t>Закаленное стекло, белый, чугунная решетка, автоматический розжиг, газ-контроль, 4 газовые конфорки, WOK-конфорка, ширина варочной поврехности 60 см, Турция</t>
  </si>
  <si>
    <t>P-MR (F)</t>
  </si>
  <si>
    <t>Металл, бежевый чугунная решетка, автоматический розжиг, газ-контроль, 4 газовые конфорки, ширина варочной поверхности 60 см, Турция</t>
  </si>
  <si>
    <t>P-MRT (F)</t>
  </si>
  <si>
    <t>Металл, бежевый, чугунная решетка, автоматический розжиг, газ-контроль, 4 газовые горелки, WOK-конфорка, ширина варочной поверхности 60 см, Турция</t>
  </si>
  <si>
    <t>P-MB (N)</t>
  </si>
  <si>
    <t>Металл, черный, чугунная решетка, автоматические розжиг, газ-контроль, 4 газовые горелки, ширина варочной поверхности 60 см, Турция</t>
  </si>
  <si>
    <t>P-MN (N)</t>
  </si>
  <si>
    <t>Металл, нержавющая сталь, чугунная решетка, автоматический розжиг, ганзонктроль, 4 газовые горелки, ширина варочной поверхности 60 см, Турция</t>
  </si>
  <si>
    <t>P-MW (N)</t>
  </si>
  <si>
    <t>Металл, белый, чугунная решетка, автоматический розжиг, газ-контроль, 4 газовые горелки, ширина варочной поверзности 60 см, Турция</t>
  </si>
  <si>
    <t>P-MR (N)</t>
  </si>
  <si>
    <t>Металл, бежевый, чугунная решетка, автоматический розжиг, газ-контроль, 4 газовые горелки, ширина варочной поверхности 60 см, Турция</t>
  </si>
  <si>
    <t>P-MBT (N)</t>
  </si>
  <si>
    <t>Металл, черный, чугунная решетка, автоматические розжиг, газ-контроль, 4 газовые горелки, WOK-конфорка, ширина варочной поверхности 60 см, Турция</t>
  </si>
  <si>
    <t>P-MWT (N)</t>
  </si>
  <si>
    <t>Металл, белый, чугунная решетка, автоматический розжиг, газ-контроль, 4 газовые горелки, WOK-конфорка, ширина варочной поверерхности 60 см, Турция</t>
  </si>
  <si>
    <t>P-MNT (N)</t>
  </si>
  <si>
    <t>Металл, нержавеющая сталь, чугунная решетка, автоматический розжиг, газ-контроль, 4 газовые конфорки, WOK-конфорка, ширина варочной поврехности 60 см, Турция</t>
  </si>
  <si>
    <t>P-EW (N)</t>
  </si>
  <si>
    <t>Металл, белый, эмалированная решетка, автоматический розжиг, газ-контроль, 4 газовые горелки, ширина варочной поврехности 60 см, Турция</t>
  </si>
  <si>
    <t>P-MBR (F)</t>
  </si>
  <si>
    <t>Металл, черный, чугунная решетка, автоматический розжиг, газ-контроль, 4 газовые горелки, ширина варочной поврехности 60 см, Турция</t>
  </si>
  <si>
    <t>P-MWR (F)</t>
  </si>
  <si>
    <t>P-GWD (F)</t>
  </si>
  <si>
    <t>Белый, закаленное стекло, чугунная решетка, автоматический розжиг, газ-контроль, 2 газовые горелки, ширина варочной поверхности 29 см, Турция</t>
  </si>
  <si>
    <t>P-GWD (N)</t>
  </si>
  <si>
    <t>Закаленное стекло, белый, чугунная решетка, автоматический розжиг, газ-контроль, 2 газовые горелки, ширина варочной поверхности 31,5 см, Турция</t>
  </si>
  <si>
    <t>P-GBD (F)</t>
  </si>
  <si>
    <t>Черный, закаленное стекло, чугунная решетка, автоматический розжиг, газ-контроль, 2 газовые горелки, ширина варочной поверхности 29 см, Турция</t>
  </si>
  <si>
    <t>P-GBD (N)</t>
  </si>
  <si>
    <t>Закаленное стекло, черный, чугунная решетка, автоматический розжиг, газ-контроль, 2 газовые горелки, ширина 31,5 см, Турция</t>
  </si>
  <si>
    <t>P-MND (F)</t>
  </si>
  <si>
    <t>Металл, нержавеющая сталь, чугунная решетка, автоматический розжиг, газ-контроль, 2 газовые горелки, ширина варочной поверхности 29 см, Турция</t>
  </si>
  <si>
    <t>P-MND(N)</t>
  </si>
  <si>
    <t>Металл, нержавеющая сталь, чугунная решетка, автоматический розжиг, газ-контроль, 2 газовые конфорки, ширина варочной поверхности 31,5 см, Турция</t>
  </si>
  <si>
    <t>P-END (N)</t>
  </si>
  <si>
    <t>Металл, нержавеющая сталь, эмалированная решетка, автоматический розжиг, газ-контроль, 2 газовые горелки, ширина варочной поверхности 31,5 см, Турция</t>
  </si>
  <si>
    <t>P-SBS</t>
  </si>
  <si>
    <t>Стеклокерамика, черный, сенсорное управление, блокировка сенсора, таймер, ширина варочной поверхности 60 см, Китай</t>
  </si>
  <si>
    <t>P-SB</t>
  </si>
  <si>
    <t>Стеклокерамика, черный, сенсорное управление, 4 электрические конфорки, одна зона расширения,блокировка сеносра, таймер, ширина варочной поверхности 60 см, Китай.</t>
  </si>
  <si>
    <t>P-SBD</t>
  </si>
  <si>
    <t>Стеклокерамика, черный, сенсорное управление, 2 электрические конфорки, блокировка сенсора, таймпер, ширина варочной поверхности 29 см, Китай</t>
  </si>
  <si>
    <t>P-IBS</t>
  </si>
  <si>
    <t>Стеклокерамика, черный сенсорное управление, индукционный нагрев, 4 электрические конфорки, блокировка сенсора, таймер, ширина варочной поврехности 60 см, Китай</t>
  </si>
  <si>
    <t>"Духовые шкафы ""making Oasis everywhere ""</t>
  </si>
  <si>
    <t>Функции</t>
  </si>
  <si>
    <t>D-MMR (F)</t>
  </si>
  <si>
    <t>Многофункциональный, бежевое стекло, механическое управление, механический таймпер,  2 стекла в дверце, стекла легкосъемные, решетка и противень, ширина духового шкафа 60 см, Турция</t>
  </si>
  <si>
    <t>D-MER (F)</t>
  </si>
  <si>
    <t>Многофункциональный, бежевый металл, механическое управление, механический таймпер,  2 стекла в дверце, стекла легкосъемные, решетка и противень, ширина духового шкафа 60 см, Турция</t>
  </si>
  <si>
    <t>D-MBD (A)</t>
  </si>
  <si>
    <t>Многофункциональный, черное стекло, механическое управление, механический таймер, 3 стекла в дверце, стекла легкосъемные, решетка и противень, ширина духового шкафа 60 см, Китай</t>
  </si>
  <si>
    <t>D-MWD (A)</t>
  </si>
  <si>
    <t>Многофункциональный, белое стекло, механическое управление, механический таймер, 3 стекла в дверце, стекла легкосъемные, решетка и противень, ширина духового шкафа 60 см, Китай</t>
  </si>
  <si>
    <t>D-MTB (A)</t>
  </si>
  <si>
    <t>Многофункциональный, черное стекло, сенсорное управление, сенсорный таймер, телескопические направляющие, 3 стекла в дверце, стекла легкосъемные, решетка и противень (2 шт.), ширина духового шкафа 60 см, Китай</t>
  </si>
  <si>
    <t>D-MMB (A)</t>
  </si>
  <si>
    <t>Многофункциональный, черное стекло, управление механическое, утапливаемые ручки, механический таймер,телескопические направляющие, 3 стекла в дверце, стекла легкосъемные, решетка и противень, ширина духового шкафа 60 см, Китай</t>
  </si>
  <si>
    <t>D-MMW (A)</t>
  </si>
  <si>
    <t>Многофункциональный, белое стекло, механическое управление, утапливаемые ручки, механический таймер, телескопические направляющие, 3 стекла в дверце, стекла легкосъемные, решетка и противень, ширина духового шкафа 60 см, Китай</t>
  </si>
  <si>
    <t>D-MSB (A)</t>
  </si>
  <si>
    <t>Многофункциональный, черное стекло, сенсорное управление+механическое, утапливаемые ручки, сенсорный таймер, телескопические направляющие 3 стекла в дверце, стекла легкосъемные, решетка и противень (2 шт), ширина духового шкафа 60 см, Китай</t>
  </si>
  <si>
    <t>D-MSW (A)</t>
  </si>
  <si>
    <t>Многофункциональный, белое стекло, сенсорное управление+механическое, утапливаемые ручки, сенсорный таймер, телескопические направляющие, 3 стекла в дверце, стекла легкосъемные, решетка и противень (2 шт), ширина духового шкафа 60 см, Китай</t>
  </si>
  <si>
    <t>D-MMN (A)</t>
  </si>
  <si>
    <t>Многофункциональный, нержавеющая сталь, механическое управление, утапливаемые ручки, механический таймер, телескопические направляющие, 3 стекла в дверце, стекла легкосъемные, решетка и противень, ширина духового шкафа 60 см, Китай</t>
  </si>
  <si>
    <t>D-MB5 (F)</t>
  </si>
  <si>
    <t>Многофункциональный, черное стекло, механическое управление, механический таймер, 2 стекла в дверце, стекла легкосъемные, решетка и противень, ширина духового шкафа 60 см, Турция</t>
  </si>
  <si>
    <t>D-MN5 (F)</t>
  </si>
  <si>
    <t>Многофункциональный, нержавеющая сталь, механическое управление, механический таймер, 2 стекла в дверце, стекла легкосъемные, решетка и противень, ширина духового шкафа 60 см, Турция</t>
  </si>
  <si>
    <t>D-SB6 (F)</t>
  </si>
  <si>
    <t>Многофункциональный, черное стекло, управление сенсорное+механическое, сенсорный таймер, утапливаемые ручки, 2 стекла в дверце, стекла легкосъемные, решетка и противень, ширина духового шкафа 60 см, Турция</t>
  </si>
  <si>
    <t>D-SW6 (F)</t>
  </si>
  <si>
    <t>Многофункциональный, белое стекло, управление сенсорное+механическое, сенсорный таймер, утапливаемые ручки, 2 стекла в дверце, стекла легкосъемные, решетка и противень, ширина духового шкафа 60 см, Турция</t>
  </si>
  <si>
    <t>D-SN6 (F)</t>
  </si>
  <si>
    <t>Многофункциональный, нержавеющая сталь,сенсорное+механическое, сенсорный таймер, утапливаемые ручки, 2 стекла в дверце, стекла легкосъемные, решетка и противень, ширина духового шкафа 60 см, Турция</t>
  </si>
  <si>
    <t>D-MI5 (F)</t>
  </si>
  <si>
    <t>D-MW5 (F)</t>
  </si>
  <si>
    <t>Многофункциональный, белое стекло, механическое управление, механический таймер, 2 стекла в дверце, стекла легкосъемные, решетка и противень, ширина духового шкафа 60 см, Турция</t>
  </si>
  <si>
    <t>D-MSN (A)</t>
  </si>
  <si>
    <t>Многофункциональный, нержавеющая сталь, механическое управление,утапливаемые ручки, механический таймер, телескопические направляющие 3 стекла в дверце, стекла легкосъемные, решетка и противень, ширина духового шкафа 60 см, Китай</t>
  </si>
  <si>
    <t>Противни для духовых шкафов</t>
  </si>
  <si>
    <t>Комплектующие</t>
  </si>
  <si>
    <t>Размер (ДхШхГ), см</t>
  </si>
  <si>
    <t>45х37х4,8</t>
  </si>
  <si>
    <t>модель фильтра</t>
  </si>
  <si>
    <t>торговая марка</t>
  </si>
  <si>
    <t>модель вытяжки</t>
  </si>
  <si>
    <t>руб.</t>
  </si>
  <si>
    <t>MU-02</t>
  </si>
  <si>
    <t> "making Оasis everywhere" </t>
  </si>
  <si>
    <t xml:space="preserve">для кухонных вытяжек «making oasis everywhere» VA50 (М) - всех цветов
</t>
  </si>
  <si>
    <t>FU - 02</t>
  </si>
  <si>
    <t>"Oasis"</t>
  </si>
  <si>
    <t>подходит к серии KA (упак 10шт)</t>
  </si>
  <si>
    <t>FU - 04</t>
  </si>
  <si>
    <t>"Akvilon" </t>
  </si>
  <si>
    <t>подходит к серии VA-60S(D),KB-60S(D),MB-60S(D),MD-60S(D),MG-60S(D),NB-60W(D),NB-60S(D),NB-60B(D), NC-60S(D), KA-60S(D) (упак 10шт)</t>
  </si>
  <si>
    <t>FU - 06</t>
  </si>
  <si>
    <t>подходит к серии KC-60S(U),  KA-60W(U), KA-60S(U), MG-60B(U),  MD-60S(U),  MG-60S(U)</t>
  </si>
  <si>
    <t>FU - 08</t>
  </si>
  <si>
    <t>подходит к серии KE-60W(U),  KE-50W(U),  NC-60W(U) (упак 2шт)</t>
  </si>
  <si>
    <t>FU - 20</t>
  </si>
  <si>
    <t>MD-60S(F), MG-60B(F)</t>
  </si>
  <si>
    <t>FU - 21</t>
  </si>
  <si>
    <t xml:space="preserve">подходит к серии KA-60S(F), KA-60W(F), KC-60S(F), MB-60S(F), MG-60S(F), MD-60S(F), MG-60B(F)
</t>
  </si>
  <si>
    <t>FU - 22</t>
  </si>
  <si>
    <t xml:space="preserve">подходит к серии KB-50S(F), KB-60S(F), NB-60W(F), NB-60S(F), NB-60B(F), NC-60W(F), KE-50W(F), KE-60W(F).
К сериям: VA-60W(F), VA-60B(F), VA-60S(F), VA-60G(F) необходим с фильтром FU-20 для второго мотора.
</t>
  </si>
  <si>
    <t>FU - 23</t>
  </si>
  <si>
    <t>FU-24</t>
  </si>
  <si>
    <t xml:space="preserve">UV-50W/S/B/G/I (F)
</t>
  </si>
  <si>
    <t>AU-01</t>
  </si>
  <si>
    <t xml:space="preserve">KR-60S (A), NB-60W (A), NB-60B (A), NB-60I (A), NB-90W (A), NB-90B (A), NB-90I (A)
</t>
  </si>
  <si>
    <t>AU-02</t>
  </si>
  <si>
    <t>KB-60S (A), KB-60S (A), KВ-60W (A), KВ-50W (A), MB-60S (A), MD-60S (A), MG-60B (A), NC-60W (A), NC-60B (A), NC-60I (A), NC-50W (A), NC-50W (A), NC-50I (A), NC-50I (A), ND-60W (A), ND-60I (A)</t>
  </si>
  <si>
    <t>AU-03</t>
  </si>
  <si>
    <t>KA-60S (A), KA-60W (A), KА-60В (A)</t>
  </si>
  <si>
    <t>AU-04</t>
  </si>
  <si>
    <t>PO-50W (A), PO-60W (A), PO-50S (A), PO-60S (A)</t>
  </si>
  <si>
    <t>MU-01</t>
  </si>
  <si>
    <t xml:space="preserve">для кухонных вытяжек «making oasis everywhere» кроме VA50 (М)- всех цветов
</t>
  </si>
  <si>
    <t>Алюминиевый фильтр FE-01</t>
  </si>
  <si>
    <t>"making Оasis everywhere"</t>
  </si>
  <si>
    <t>NP-50B (FR), NP-60B (FR), NP-60W (FR),NP-50W (FR),NP-60I (FR),NP-50I (FR),NS-60B (FR),NS-60W (FR),NS-60I (FR)</t>
  </si>
  <si>
    <t xml:space="preserve">   </t>
  </si>
  <si>
    <t>"Forte Klima GmbH"   
тел./факс (863) 204-20-40
www.forteklima.ru</t>
  </si>
  <si>
    <t>P-MR</t>
  </si>
  <si>
    <t>P-MR (K)</t>
  </si>
  <si>
    <t>P-MND (N)</t>
  </si>
  <si>
    <t>P-GITT (F)</t>
  </si>
  <si>
    <t>Параметры электросети, В/Гц</t>
  </si>
  <si>
    <t>220/50</t>
  </si>
  <si>
    <t>Материал поверхности</t>
  </si>
  <si>
    <t>Металл</t>
  </si>
  <si>
    <t>Закаленное стекло</t>
  </si>
  <si>
    <t>закаленное стекло</t>
  </si>
  <si>
    <t>Цвет</t>
  </si>
  <si>
    <t>Бежевый</t>
  </si>
  <si>
    <t>Черный</t>
  </si>
  <si>
    <t>Белый</t>
  </si>
  <si>
    <t>Нержавеющая сталь</t>
  </si>
  <si>
    <t>Тип газа</t>
  </si>
  <si>
    <t>Природный</t>
  </si>
  <si>
    <t>природный</t>
  </si>
  <si>
    <t>Форсунки для сжиженного газа</t>
  </si>
  <si>
    <t>В комплекте</t>
  </si>
  <si>
    <t>Газовый класс</t>
  </si>
  <si>
    <t>II2H3B/P</t>
  </si>
  <si>
    <t>Электрический класс</t>
  </si>
  <si>
    <t>I</t>
  </si>
  <si>
    <t>Сечение кабеля питания</t>
  </si>
  <si>
    <t>3х0,75мм²</t>
  </si>
  <si>
    <t>3×0,75мм²</t>
  </si>
  <si>
    <t>Длина кабеля, см</t>
  </si>
  <si>
    <t>110</t>
  </si>
  <si>
    <t>120</t>
  </si>
  <si>
    <t>Мощность горелок, Вт</t>
  </si>
  <si>
    <t>900/1550/2500</t>
  </si>
  <si>
    <t>900/1600/2500</t>
  </si>
  <si>
    <t>1000/1600/2600</t>
  </si>
  <si>
    <t>1000/1600/3800</t>
  </si>
  <si>
    <t xml:space="preserve">900/1600/2750 </t>
  </si>
  <si>
    <t>900/1600/3800</t>
  </si>
  <si>
    <t>900/2750</t>
  </si>
  <si>
    <t>1000/2900</t>
  </si>
  <si>
    <t>1000/2000/2900</t>
  </si>
  <si>
    <t>1000/2000/2900/3800</t>
  </si>
  <si>
    <t>Расход газа, м³/ч</t>
  </si>
  <si>
    <t>0,089/0,142/0,236</t>
  </si>
  <si>
    <t>0,084/0,147/0,244</t>
  </si>
  <si>
    <t>0,095/0,152/0,248</t>
  </si>
  <si>
    <t>0,095/0,152/0,352</t>
  </si>
  <si>
    <t>0,085/0,148/0,278</t>
  </si>
  <si>
    <t>0,085/0,148/0,322</t>
  </si>
  <si>
    <t>0,085/0,278</t>
  </si>
  <si>
    <t>0,095/0,276</t>
  </si>
  <si>
    <t>0,095/0,190/0,276</t>
  </si>
  <si>
    <t>0,095/0,190/0,276/0,362</t>
  </si>
  <si>
    <t>Максимальное давление газа (природный/сжиженный), Па</t>
  </si>
  <si>
    <t>2000/3000</t>
  </si>
  <si>
    <t>Чугунная решетка</t>
  </si>
  <si>
    <t>+</t>
  </si>
  <si>
    <t>-</t>
  </si>
  <si>
    <t>Автоматическое зажигание</t>
  </si>
  <si>
    <t>Система «Газ-контроль»</t>
  </si>
  <si>
    <t>Количество горелок</t>
  </si>
  <si>
    <t>4</t>
  </si>
  <si>
    <t>2</t>
  </si>
  <si>
    <t>WOK-конфорка</t>
  </si>
  <si>
    <t>Габаритные размеры, мм</t>
  </si>
  <si>
    <t>580х510х88</t>
  </si>
  <si>
    <t>580х505х52</t>
  </si>
  <si>
    <t>610×510×97</t>
  </si>
  <si>
    <t>585×510×67</t>
  </si>
  <si>
    <t>315×520×53</t>
  </si>
  <si>
    <t>510×290×42</t>
  </si>
  <si>
    <t>315×520×61</t>
  </si>
  <si>
    <t>610×510×90</t>
  </si>
  <si>
    <t>Размеры выреза в столешнице, мм</t>
  </si>
  <si>
    <t>560х490</t>
  </si>
  <si>
    <t>560х485</t>
  </si>
  <si>
    <t>560×490</t>
  </si>
  <si>
    <t>285×490</t>
  </si>
  <si>
    <t>480×270</t>
  </si>
  <si>
    <t>Вес нетто, кг</t>
  </si>
  <si>
    <t>9,55</t>
  </si>
  <si>
    <t>8,55</t>
  </si>
  <si>
    <t>14,33</t>
  </si>
  <si>
    <t>8,75</t>
  </si>
  <si>
    <t>6,3</t>
  </si>
  <si>
    <t>4,9</t>
  </si>
  <si>
    <t>7,70</t>
  </si>
  <si>
    <t>6,00</t>
  </si>
  <si>
    <t>7,5</t>
  </si>
  <si>
    <t>6,8</t>
  </si>
  <si>
    <t>10,1</t>
  </si>
  <si>
    <t>14,7</t>
  </si>
  <si>
    <t>Вес брутто, кг</t>
  </si>
  <si>
    <t>10,35</t>
  </si>
  <si>
    <t>15,23</t>
  </si>
  <si>
    <t>9,65</t>
  </si>
  <si>
    <t>6,65</t>
  </si>
  <si>
    <t>5,5</t>
  </si>
  <si>
    <t>8,30</t>
  </si>
  <si>
    <t>6,50</t>
  </si>
  <si>
    <t>7,85</t>
  </si>
  <si>
    <t>7,4</t>
  </si>
  <si>
    <t>11,2</t>
  </si>
  <si>
    <t>15,8</t>
  </si>
  <si>
    <t>Страна-производитель</t>
  </si>
  <si>
    <t>Турция</t>
  </si>
  <si>
    <t xml:space="preserve">Параметры электросети, В/Гц   </t>
  </si>
  <si>
    <t xml:space="preserve"> 220/50</t>
  </si>
  <si>
    <t xml:space="preserve">Материал поверхности </t>
  </si>
  <si>
    <t>Стеклокерамика</t>
  </si>
  <si>
    <t xml:space="preserve">Цвет                                               </t>
  </si>
  <si>
    <t xml:space="preserve">  Черный</t>
  </si>
  <si>
    <t xml:space="preserve">Тип управления                     </t>
  </si>
  <si>
    <t>Сенсорный</t>
  </si>
  <si>
    <t>Индукционный нагрев</t>
  </si>
  <si>
    <t>Длина кабеля питания, см</t>
  </si>
  <si>
    <t>Мощность конфорок, Вт</t>
  </si>
  <si>
    <t xml:space="preserve">    1200/1800/2200</t>
  </si>
  <si>
    <t>1200/1800</t>
  </si>
  <si>
    <t>1500/2000</t>
  </si>
  <si>
    <t xml:space="preserve">Количество конфорок                            </t>
  </si>
  <si>
    <t xml:space="preserve">Класс защиты                                  </t>
  </si>
  <si>
    <t>IP24</t>
  </si>
  <si>
    <t xml:space="preserve">Блокировка сенсора                                  </t>
  </si>
  <si>
    <t xml:space="preserve">Таймер                                                      </t>
  </si>
  <si>
    <t xml:space="preserve">Габаритные размеры, мм         </t>
  </si>
  <si>
    <t xml:space="preserve"> 580×510×50</t>
  </si>
  <si>
    <t>580×510×50</t>
  </si>
  <si>
    <t>510×290×50</t>
  </si>
  <si>
    <t>580×510×60</t>
  </si>
  <si>
    <t>490×275</t>
  </si>
  <si>
    <t xml:space="preserve">Вес нетто, кг                              </t>
  </si>
  <si>
    <t xml:space="preserve">Вес брутто, кг                       </t>
  </si>
  <si>
    <t xml:space="preserve">Страна-производитель              </t>
  </si>
  <si>
    <t>Китай</t>
  </si>
  <si>
    <t>Духовые шкафы "making Oasis everywhere"</t>
  </si>
  <si>
    <t>D-SMN</t>
  </si>
  <si>
    <t>D-SMB</t>
  </si>
  <si>
    <t>D-MMB</t>
  </si>
  <si>
    <t>D-MMN</t>
  </si>
  <si>
    <t>ОБЩАЯ ИНФОРМАЦИЯ</t>
  </si>
  <si>
    <t>Тип духовки</t>
  </si>
  <si>
    <t>Статический</t>
  </si>
  <si>
    <t>Многофункциональный</t>
  </si>
  <si>
    <t>Тип управления</t>
  </si>
  <si>
    <t>Механический</t>
  </si>
  <si>
    <t>Сенсорный+Механический</t>
  </si>
  <si>
    <t>Цвет панели управления</t>
  </si>
  <si>
    <t>Черный металл</t>
  </si>
  <si>
    <t>Черное стекло</t>
  </si>
  <si>
    <t>Бежевое стекло</t>
  </si>
  <si>
    <t>Бежевый металл</t>
  </si>
  <si>
    <t>Белое стекло</t>
  </si>
  <si>
    <t>Чёрный</t>
  </si>
  <si>
    <t>Тип таймера</t>
  </si>
  <si>
    <t>Утапливаемые ручки</t>
  </si>
  <si>
    <t>нет</t>
  </si>
  <si>
    <t>да</t>
  </si>
  <si>
    <t>стеклянная съемная дверь</t>
  </si>
  <si>
    <t>Размораживание</t>
  </si>
  <si>
    <t>есть</t>
  </si>
  <si>
    <t>Количество решеток</t>
  </si>
  <si>
    <t>Количество подносов</t>
  </si>
  <si>
    <t>Количество функций</t>
  </si>
  <si>
    <t>ТЕХНИЧЕСКИЕ ХАРАКТЕРИСТИКИ</t>
  </si>
  <si>
    <t>Класс энергоэффективности</t>
  </si>
  <si>
    <t>A</t>
  </si>
  <si>
    <t>Мощность верхнего нагревателя, Вт</t>
  </si>
  <si>
    <t>Мощность нижнего нагревателя, Вт</t>
  </si>
  <si>
    <t>Мощность гриля, Вт</t>
  </si>
  <si>
    <t>Мощность турбоконвекции, Вт</t>
  </si>
  <si>
    <t>Мощность вентилятора охлаждения, Вт</t>
  </si>
  <si>
    <t>14-18</t>
  </si>
  <si>
    <t>Подсветка, Вт</t>
  </si>
  <si>
    <t>18-25</t>
  </si>
  <si>
    <t>Сечение кабеля электропитания, мм</t>
  </si>
  <si>
    <t>3х1,5</t>
  </si>
  <si>
    <t>3×1,5</t>
  </si>
  <si>
    <t>Объем духового шкафа, л</t>
  </si>
  <si>
    <t>ФУНКЦИИ</t>
  </si>
  <si>
    <t>Верхний нагрев</t>
  </si>
  <si>
    <t>Нижний нагрев</t>
  </si>
  <si>
    <t>Верхний и нижний нагрев</t>
  </si>
  <si>
    <t>Гриль</t>
  </si>
  <si>
    <t>Конвекция+ нижний нагрев</t>
  </si>
  <si>
    <t>Конвекция + нижний и верхний нагрев</t>
  </si>
  <si>
    <t>Турбоконвекция</t>
  </si>
  <si>
    <t>Турбогриль</t>
  </si>
  <si>
    <t>Усиленный гриль</t>
  </si>
  <si>
    <t>Турбоконвекция + нижний нагрев</t>
  </si>
  <si>
    <t>Турбоконвекция + усиленный гриль + нижний нагрев</t>
  </si>
  <si>
    <t>Функция ECO</t>
  </si>
  <si>
    <t>ВЕС И ГАБАРИТНЫЕ РАЗМЕРЫ</t>
  </si>
  <si>
    <t>Размеры в упаковке, мм</t>
  </si>
  <si>
    <t xml:space="preserve"> 645x680x670</t>
  </si>
  <si>
    <t>641х666х666</t>
  </si>
  <si>
    <t>640х655х660</t>
  </si>
  <si>
    <t>641*666*666</t>
  </si>
  <si>
    <t>Назад к содержанию</t>
  </si>
  <si>
    <t>ТЕХНИЧЕСКИЕ ПАРАМЕТРЫ</t>
  </si>
  <si>
    <t>Торговая марка</t>
  </si>
  <si>
    <t>Количество секций</t>
  </si>
  <si>
    <t>Напряжение, В</t>
  </si>
  <si>
    <t>Регулируемые мощности,    Низкий/Средний/Высокий, Вт</t>
  </si>
  <si>
    <t>Площадь обогрева, м2</t>
  </si>
  <si>
    <t>Изображение</t>
  </si>
  <si>
    <t>Преимущества</t>
  </si>
  <si>
    <t>Oasis</t>
  </si>
  <si>
    <t>US-10</t>
  </si>
  <si>
    <t>220-240/50</t>
  </si>
  <si>
    <t>400/600/1000</t>
  </si>
  <si>
    <t>до 10</t>
  </si>
  <si>
    <t xml:space="preserve">– световой индикатор работы
– регулируемый термостат
– отсутствие шума при работе
– 3 ступени регулировки мощности нагрева
– защита от перегрева
– легкость перемещения прибора
– встроенный тепловентилятор для быстрого обогрева помещения (только для серии BB).
</t>
  </si>
  <si>
    <t>UT-10</t>
  </si>
  <si>
    <t>US-15</t>
  </si>
  <si>
    <t>600/900/1500</t>
  </si>
  <si>
    <t>до 15</t>
  </si>
  <si>
    <t>UT-15</t>
  </si>
  <si>
    <t>BВ-15Т</t>
  </si>
  <si>
    <t>600+400/
900+400/
1500+400</t>
  </si>
  <si>
    <t>US-20</t>
  </si>
  <si>
    <t>800/1200/2000</t>
  </si>
  <si>
    <t>до 20</t>
  </si>
  <si>
    <t>UT-20</t>
  </si>
  <si>
    <t>BВ-20Т</t>
  </si>
  <si>
    <t>800+400/
1200+400/
2000+400</t>
  </si>
  <si>
    <t>US-25</t>
  </si>
  <si>
    <t>1000/1500/2500</t>
  </si>
  <si>
    <t>до 25</t>
  </si>
  <si>
    <t>UT-25</t>
  </si>
  <si>
    <t>BВ-25Т</t>
  </si>
  <si>
    <t>1000+400/
1500+400/
2500+400</t>
  </si>
  <si>
    <t>Zerten</t>
  </si>
  <si>
    <t>UZS-10</t>
  </si>
  <si>
    <t>– Световой индикатор работы
– Регулируемый термостат
– Отсутствие шума при работе
– 3 ступени регулировки мощности нагрева
– Защита от перегрева
– Легкость перемещения прибора</t>
  </si>
  <si>
    <t>UZT-10</t>
  </si>
  <si>
    <t>UZS-15</t>
  </si>
  <si>
    <t>UZT-15</t>
  </si>
  <si>
    <t>UZS-20</t>
  </si>
  <si>
    <t>UZT-20</t>
  </si>
  <si>
    <t>UZS-25</t>
  </si>
  <si>
    <t>UZT-25</t>
  </si>
  <si>
    <t>Номинальный ток, Гц</t>
  </si>
  <si>
    <t>Мощность по ступеням, Вт</t>
  </si>
  <si>
    <t>Степень защиты IP</t>
  </si>
  <si>
    <t xml:space="preserve"> SB-20</t>
  </si>
  <si>
    <t>220-240</t>
  </si>
  <si>
    <t xml:space="preserve">1000/2000 </t>
  </si>
  <si>
    <t>IP20</t>
  </si>
  <si>
    <t>– Удобная ручка для безопасного перемещения прибора (кроме SB-20 и KS-15)
– 2 режима работы на обогрев
– Регулируемый термостат (кроме SD-20R/ZTD-20)
– Режим работы «Вентиляция»
– Защита от перегрева 
– Индикатор режима работы
– Компактность
– Низкий уровень шума</t>
  </si>
  <si>
    <t xml:space="preserve">Oasis </t>
  </si>
  <si>
    <t>LS-20(B)</t>
  </si>
  <si>
    <t>SB-20R(X)</t>
  </si>
  <si>
    <t>SD-20R (X)</t>
  </si>
  <si>
    <t>SD-20R (С)</t>
  </si>
  <si>
    <t>SG-20R</t>
  </si>
  <si>
    <t>SB-20 (С)</t>
  </si>
  <si>
    <t>KS-15</t>
  </si>
  <si>
    <t>750/1500</t>
  </si>
  <si>
    <t>KS-15R</t>
  </si>
  <si>
    <t>KS-15RP</t>
  </si>
  <si>
    <t xml:space="preserve"> ZTD-20 (С) </t>
  </si>
  <si>
    <t>1000/2000</t>
  </si>
  <si>
    <t xml:space="preserve"> ZTV-20 (С) </t>
  </si>
  <si>
    <t xml:space="preserve">Zerten </t>
  </si>
  <si>
    <t xml:space="preserve"> ZTD-20 (X) </t>
  </si>
  <si>
    <t xml:space="preserve"> ZTV-20 (X) </t>
  </si>
  <si>
    <t>Настенные тепловентиляторы</t>
  </si>
  <si>
    <t>Мощность, Вт</t>
  </si>
  <si>
    <t>Управление</t>
  </si>
  <si>
    <t>Номинальное напряжение, В</t>
  </si>
  <si>
    <t>Номинальная сила тока, А</t>
  </si>
  <si>
    <t>Вес, кг</t>
  </si>
  <si>
    <t>NTB-20</t>
  </si>
  <si>
    <t>электронное дистанционное</t>
  </si>
  <si>
    <t>– Безопасный керамический нагревательный элемент
– Два режима нагрева 1000/2000 Вт
– Таймер до 24 часов у NTD-20 и 7,5 у NTB-20
– LED дисплей у NTD-20
– Дистанционное управление
– Защита от перегрева
– 3 режима работы: вентилятор/теплый воздух/горячий воздух</t>
  </si>
  <si>
    <t>Площадь обогрева, м²</t>
  </si>
  <si>
    <t>Нагревательный элемент</t>
  </si>
  <si>
    <t>Oasis </t>
  </si>
  <si>
    <t>KPO-15 (U)</t>
  </si>
  <si>
    <t xml:space="preserve">механическое </t>
  </si>
  <si>
    <t>ленточный</t>
  </si>
  <si>
    <t>– Защита от перегрева;
– Регулируемый термостат;
– Экономичное энергопотребление; 
– Не пересушивает воздух в помещении;
– Настенное крепление и напольная  установка</t>
  </si>
  <si>
    <t>KPO-20 (U)</t>
  </si>
  <si>
    <t>LK-5 (U)</t>
  </si>
  <si>
    <t>LK-10 (U)</t>
  </si>
  <si>
    <t>LK-15 (U)</t>
  </si>
  <si>
    <t>LK-20 (U)</t>
  </si>
  <si>
    <t>LK-25 (U)</t>
  </si>
  <si>
    <t>до 30</t>
  </si>
  <si>
    <t>KM-5 (U)</t>
  </si>
  <si>
    <t>Х-образный</t>
  </si>
  <si>
    <t>– Эффективный Х-образный нагревательный            элемент
– Экономичное энергопотребление
– Выбор мощности и регулируемый термостат
–  Возможность использования во влажных помещениях
– Не пересушивает воздух в помещении
– Настенное крепление и напольная установка
– Высокая степень безопасности</t>
  </si>
  <si>
    <t>KM-10 (U)</t>
  </si>
  <si>
    <t>KM-15 (U)</t>
  </si>
  <si>
    <t>KM-20 (U)</t>
  </si>
  <si>
    <t>ZL-5(U)</t>
  </si>
  <si>
    <t>ZL-10 (U)</t>
  </si>
  <si>
    <t>ZL-15 (U)</t>
  </si>
  <si>
    <t>ZL-20 (U)</t>
  </si>
  <si>
    <t xml:space="preserve">ZK-10 </t>
  </si>
  <si>
    <t>ZK-15</t>
  </si>
  <si>
    <t xml:space="preserve">ZK-20 </t>
  </si>
  <si>
    <t>Максимальная мощность, Вт</t>
  </si>
  <si>
    <t xml:space="preserve">Степень защиты </t>
  </si>
  <si>
    <t>Форма корпуса</t>
  </si>
  <si>
    <t xml:space="preserve">TPK-20 (U) </t>
  </si>
  <si>
    <t>керамический</t>
  </si>
  <si>
    <t>квадратная</t>
  </si>
  <si>
    <t xml:space="preserve">TPK-30 (U) </t>
  </si>
  <si>
    <t>TPK-20R (U)</t>
  </si>
  <si>
    <t>круглая</t>
  </si>
  <si>
    <t xml:space="preserve">TPK-30R (U) </t>
  </si>
  <si>
    <t>TP-20R (U)</t>
  </si>
  <si>
    <t>ТЭН из нержавеющей стали</t>
  </si>
  <si>
    <t>IPX0</t>
  </si>
  <si>
    <t>TP-30R (U)</t>
  </si>
  <si>
    <t>TP-45R (U)</t>
  </si>
  <si>
    <t>до 45</t>
  </si>
  <si>
    <t>TP-50R (U)</t>
  </si>
  <si>
    <t>до 50</t>
  </si>
  <si>
    <t>380-400/50</t>
  </si>
  <si>
    <t>TP-60R (U)</t>
  </si>
  <si>
    <t>до 60</t>
  </si>
  <si>
    <t>TP-90R (U)</t>
  </si>
  <si>
    <t>до 90</t>
  </si>
  <si>
    <t>TP-150R (U)</t>
  </si>
  <si>
    <t>до 150</t>
  </si>
  <si>
    <t>TP-20S (U)</t>
  </si>
  <si>
    <t>TP-30S (U)</t>
  </si>
  <si>
    <t>TP-45S (U)</t>
  </si>
  <si>
    <t>TP-50S (U)</t>
  </si>
  <si>
    <t>TP-60S (U)</t>
  </si>
  <si>
    <t>TP-90S (U)</t>
  </si>
  <si>
    <t xml:space="preserve">ZPK-20 (U) </t>
  </si>
  <si>
    <t>ZPK-30 (U)</t>
  </si>
  <si>
    <t>ZPK-20R (U)</t>
  </si>
  <si>
    <t>ZPK-30R (U)</t>
  </si>
  <si>
    <t>Степень защиты</t>
  </si>
  <si>
    <t>Класс электрозащиты</t>
  </si>
  <si>
    <t>Защита от опрокидывания</t>
  </si>
  <si>
    <t>Длина кабеля, м</t>
  </si>
  <si>
    <t>Размер изделия, см</t>
  </si>
  <si>
    <t xml:space="preserve">IS-8 (X) </t>
  </si>
  <si>
    <t>до 14</t>
  </si>
  <si>
    <t>кварцевая трубка</t>
  </si>
  <si>
    <t>IPX1</t>
  </si>
  <si>
    <t>II</t>
  </si>
  <si>
    <t>29×11×35,5</t>
  </si>
  <si>
    <t xml:space="preserve"> IS-12P (X) </t>
  </si>
  <si>
    <t>28×15×51</t>
  </si>
  <si>
    <t xml:space="preserve">IV-12 (D) </t>
  </si>
  <si>
    <t>до 12</t>
  </si>
  <si>
    <t>54×13×11,5</t>
  </si>
  <si>
    <t xml:space="preserve">IV-15 (D) </t>
  </si>
  <si>
    <t xml:space="preserve">IV-18 (D) </t>
  </si>
  <si>
    <t>до 18</t>
  </si>
  <si>
    <t>56,5×17×11,5</t>
  </si>
  <si>
    <t xml:space="preserve">IV-20 (D) </t>
  </si>
  <si>
    <t xml:space="preserve">IG-20 (P) </t>
  </si>
  <si>
    <t>IP34</t>
  </si>
  <si>
    <t>86,5×9×19</t>
  </si>
  <si>
    <t xml:space="preserve">IG-25 (P) </t>
  </si>
  <si>
    <t xml:space="preserve">IG-30 (P) </t>
  </si>
  <si>
    <t>101×9×19</t>
  </si>
  <si>
    <t xml:space="preserve">IN-20 (P) </t>
  </si>
  <si>
    <t xml:space="preserve">IN-25 (P) </t>
  </si>
  <si>
    <t xml:space="preserve">IN-30 (P) </t>
  </si>
  <si>
    <t>IR-8</t>
  </si>
  <si>
    <t>до 16</t>
  </si>
  <si>
    <t>Трубчатый электронагреватель (ТЭН)</t>
  </si>
  <si>
    <t>110×13×4</t>
  </si>
  <si>
    <t>Россия</t>
  </si>
  <si>
    <t>IR-10</t>
  </si>
  <si>
    <t>123×13×4</t>
  </si>
  <si>
    <t>IR-15</t>
  </si>
  <si>
    <t>160×13×4</t>
  </si>
  <si>
    <t>IR-20</t>
  </si>
  <si>
    <t>до 40</t>
  </si>
  <si>
    <t>123×26×4</t>
  </si>
  <si>
    <t>IR-30</t>
  </si>
  <si>
    <t>160×26×4</t>
  </si>
  <si>
    <t>IR-45</t>
  </si>
  <si>
    <t>380/50</t>
  </si>
  <si>
    <t>160×39×4</t>
  </si>
  <si>
    <t>Тепловые завесы</t>
  </si>
  <si>
    <t>Мощность по режимам, Вт</t>
  </si>
  <si>
    <t>Параметры электросети, В~/Гц</t>
  </si>
  <si>
    <t>Производительность, м³/ч</t>
  </si>
  <si>
    <t xml:space="preserve">TZ-3 </t>
  </si>
  <si>
    <t>1500/3000</t>
  </si>
  <si>
    <t>50,5×21×13,5</t>
  </si>
  <si>
    <t> 3,9</t>
  </si>
  <si>
    <t>TZ-5</t>
  </si>
  <si>
    <t>2500/5000</t>
  </si>
  <si>
    <t>80,5×18,8×13,5</t>
  </si>
  <si>
    <t>7,2 </t>
  </si>
  <si>
    <t>TZ-6</t>
  </si>
  <si>
    <t>3000/6000</t>
  </si>
  <si>
    <t>109,1×18,8×13,5</t>
  </si>
  <si>
    <t>TZ-9</t>
  </si>
  <si>
    <t>4500/9000</t>
  </si>
  <si>
    <t>157,6×18,8×13,5</t>
  </si>
  <si>
    <t>"Forte  Klima GmbH"
тел./факс (863) 204-20-40
www.forteholding.ru</t>
  </si>
  <si>
    <t>СЕЗОН 2021</t>
  </si>
  <si>
    <t>Бытовые сплит-системы "making Oasis everywhere" (on/off)</t>
  </si>
  <si>
    <t>Коэффициент EER</t>
  </si>
  <si>
    <t>3.21</t>
  </si>
  <si>
    <t>Энергоэффективность охлаждения</t>
  </si>
  <si>
    <t>А</t>
  </si>
  <si>
    <t>Коэффициент COP</t>
  </si>
  <si>
    <t>3,61</t>
  </si>
  <si>
    <t>Энергоэффективность обогрева</t>
  </si>
  <si>
    <t>Номинальная производительность охлаждения</t>
  </si>
  <si>
    <t>BTU/ч</t>
  </si>
  <si>
    <t>7500</t>
  </si>
  <si>
    <t>9000</t>
  </si>
  <si>
    <t>12000</t>
  </si>
  <si>
    <t>18000</t>
  </si>
  <si>
    <t>Вт</t>
  </si>
  <si>
    <t>8470</t>
  </si>
  <si>
    <t>Номинальная производительность обогрева</t>
  </si>
  <si>
    <t>9500</t>
  </si>
  <si>
    <t>19000</t>
  </si>
  <si>
    <t>27000</t>
  </si>
  <si>
    <t>Удаление влаги</t>
  </si>
  <si>
    <t>л/ч</t>
  </si>
  <si>
    <t>Уровень шума внутреннего блока при охлаждении</t>
  </si>
  <si>
    <t>Высокий</t>
  </si>
  <si>
    <t>дБ(A)</t>
  </si>
  <si>
    <t>32</t>
  </si>
  <si>
    <t>33</t>
  </si>
  <si>
    <t>40</t>
  </si>
  <si>
    <t>45</t>
  </si>
  <si>
    <t>Средний</t>
  </si>
  <si>
    <t>28</t>
  </si>
  <si>
    <t>29</t>
  </si>
  <si>
    <t>35</t>
  </si>
  <si>
    <t>36</t>
  </si>
  <si>
    <t>38</t>
  </si>
  <si>
    <t>Низкий</t>
  </si>
  <si>
    <t>25</t>
  </si>
  <si>
    <t>26</t>
  </si>
  <si>
    <t>31</t>
  </si>
  <si>
    <t>Уровень шума внешнего блока</t>
  </si>
  <si>
    <t>48</t>
  </si>
  <si>
    <t>49</t>
  </si>
  <si>
    <t>50</t>
  </si>
  <si>
    <t>51</t>
  </si>
  <si>
    <t>Электротехнические данные</t>
  </si>
  <si>
    <t>Источник питания</t>
  </si>
  <si>
    <t>220-230 В~ / 50 Гц / 1 ф</t>
  </si>
  <si>
    <t>Номинальный ток</t>
  </si>
  <si>
    <t>Охлаждение</t>
  </si>
  <si>
    <t>7.1</t>
  </si>
  <si>
    <t>10</t>
  </si>
  <si>
    <t>Обогрев</t>
  </si>
  <si>
    <t>6.7</t>
  </si>
  <si>
    <t>Потребляемая мощность</t>
  </si>
  <si>
    <t>1643</t>
  </si>
  <si>
    <t>Система охлаждения</t>
  </si>
  <si>
    <t>Хладагент</t>
  </si>
  <si>
    <t>R410A</t>
  </si>
  <si>
    <t>Количество хладагента на стандартную трассу, не превышающую 5 м</t>
  </si>
  <si>
    <t>грамм</t>
  </si>
  <si>
    <t>550</t>
  </si>
  <si>
    <t>600</t>
  </si>
  <si>
    <t>690</t>
  </si>
  <si>
    <t>1650</t>
  </si>
  <si>
    <t>Дополнительное количество хладагента при длине трассы, превышающей 5 м</t>
  </si>
  <si>
    <t>грамм/метр</t>
  </si>
  <si>
    <t>Компрессор</t>
  </si>
  <si>
    <t>Тип</t>
  </si>
  <si>
    <t>Ротационный</t>
  </si>
  <si>
    <t>Марка компрессора</t>
  </si>
  <si>
    <t>GMCC</t>
  </si>
  <si>
    <t>Дросселирующее устройство</t>
  </si>
  <si>
    <t>Капиллярная трубка</t>
  </si>
  <si>
    <t>Давление всасывания (минимальное)</t>
  </si>
  <si>
    <t>МПа</t>
  </si>
  <si>
    <t>Давление нагнетания</t>
  </si>
  <si>
    <t>Вентиляторная система</t>
  </si>
  <si>
    <t>Циркуляция воздуха в помещении (охлаждение/обогрев)</t>
  </si>
  <si>
    <t>м3/ч</t>
  </si>
  <si>
    <t>437/359/281</t>
  </si>
  <si>
    <t>520/380/310</t>
  </si>
  <si>
    <t>570/450/360</t>
  </si>
  <si>
    <t>801/642/516</t>
  </si>
  <si>
    <t>997/792/638</t>
  </si>
  <si>
    <t>Вид вентилятора внутреннего блока</t>
  </si>
  <si>
    <t>турбина</t>
  </si>
  <si>
    <t>Скорость вентилятора внутр блока</t>
  </si>
  <si>
    <t>об/мин</t>
  </si>
  <si>
    <t>1100/1000/900</t>
  </si>
  <si>
    <t>1200/950/800</t>
  </si>
  <si>
    <t>1180/1000/850</t>
  </si>
  <si>
    <t>1200/1000/850</t>
  </si>
  <si>
    <t>Производительность мотора вентилятора внутреннего блока</t>
  </si>
  <si>
    <t>Испаритель</t>
  </si>
  <si>
    <t>Гидрофильный, пластина жалюзи, внутренний пазник трубчатого типа (ф5)</t>
  </si>
  <si>
    <t>Гидрофильный, пластина жалюзи, внутренний пазник трубчатого типа (ф7)</t>
  </si>
  <si>
    <t>Конденсатор</t>
  </si>
  <si>
    <t>Жалюзи, рифленая пластина, внутренний пазник трубчатого типа (ф7)</t>
  </si>
  <si>
    <t>Тип вентилятора внешнего блока</t>
  </si>
  <si>
    <t>крыльчатка</t>
  </si>
  <si>
    <t>Скорость вентилятора наружного блока</t>
  </si>
  <si>
    <t>Производительность мотора вентилятора внешнего блока</t>
  </si>
  <si>
    <t>72.5</t>
  </si>
  <si>
    <t>Присоединение</t>
  </si>
  <si>
    <t>Присоединительные трубки</t>
  </si>
  <si>
    <t>газ</t>
  </si>
  <si>
    <t>дюйм</t>
  </si>
  <si>
    <t>3/8</t>
  </si>
  <si>
    <t>1/2</t>
  </si>
  <si>
    <t>5/8</t>
  </si>
  <si>
    <t>жидкость</t>
  </si>
  <si>
    <t>1/4</t>
  </si>
  <si>
    <t>дренаж</t>
  </si>
  <si>
    <t>мм</t>
  </si>
  <si>
    <t>Монтажный провод</t>
  </si>
  <si>
    <t>5*1.0(Optional)</t>
  </si>
  <si>
    <t>3*1.5+2*0.75(Optional)</t>
  </si>
  <si>
    <t>4*1.0(Optional)</t>
  </si>
  <si>
    <t>Другие параметры</t>
  </si>
  <si>
    <t>Максимальная длина магистрали</t>
  </si>
  <si>
    <t>м</t>
  </si>
  <si>
    <t>20</t>
  </si>
  <si>
    <t>Максимальный перепад высот</t>
  </si>
  <si>
    <t>8</t>
  </si>
  <si>
    <t>Степень защиты внешнего блока</t>
  </si>
  <si>
    <t>Температура окружающей среды для работы сплит-системы</t>
  </si>
  <si>
    <t>°C</t>
  </si>
  <si>
    <t>+18 / +43</t>
  </si>
  <si>
    <t xml:space="preserve"> -7 / +24</t>
  </si>
  <si>
    <t>Максимальная площадь помещения</t>
  </si>
  <si>
    <t>м2</t>
  </si>
  <si>
    <t>24</t>
  </si>
  <si>
    <t>52</t>
  </si>
  <si>
    <t>70</t>
  </si>
  <si>
    <t>Размер изделия</t>
  </si>
  <si>
    <t>внутренний</t>
  </si>
  <si>
    <t>715×194×285</t>
  </si>
  <si>
    <t>715x194x285</t>
  </si>
  <si>
    <t>805x194x285</t>
  </si>
  <si>
    <t>957x213x302</t>
  </si>
  <si>
    <t>1040x220x327</t>
  </si>
  <si>
    <t>внешний</t>
  </si>
  <si>
    <t>681×285×434</t>
  </si>
  <si>
    <t>720x270x495</t>
  </si>
  <si>
    <t>770x300x555</t>
  </si>
  <si>
    <t>890x342x673</t>
  </si>
  <si>
    <t>Вес изделия</t>
  </si>
  <si>
    <t>кг</t>
  </si>
  <si>
    <t>7,7</t>
  </si>
  <si>
    <t>8,5</t>
  </si>
  <si>
    <t>11,1</t>
  </si>
  <si>
    <t>13,2</t>
  </si>
  <si>
    <t>24,6</t>
  </si>
  <si>
    <t>26,4</t>
  </si>
  <si>
    <t>26,9</t>
  </si>
  <si>
    <t>53</t>
  </si>
  <si>
    <t>Бытовые инверторные сплит-системы "making Oasis everywhere"</t>
  </si>
  <si>
    <t>7000 (3100~8550)</t>
  </si>
  <si>
    <t>9000 (4000~11000)</t>
  </si>
  <si>
    <t>12000 (4400~13100)</t>
  </si>
  <si>
    <t>18000 (6200~20900)</t>
  </si>
  <si>
    <t>4225</t>
  </si>
  <si>
    <t>8000 (2400~10000)</t>
  </si>
  <si>
    <t>10000 (3100~12800)</t>
  </si>
  <si>
    <t>12600 (3600~13800)</t>
  </si>
  <si>
    <t>18000 (4440~21780)</t>
  </si>
  <si>
    <t>37</t>
  </si>
  <si>
    <t>30</t>
  </si>
  <si>
    <t>36-50</t>
  </si>
  <si>
    <t>38-50</t>
  </si>
  <si>
    <t>41-50</t>
  </si>
  <si>
    <t>43-53</t>
  </si>
  <si>
    <t>2,8 (0.35~4.35)</t>
  </si>
  <si>
    <t>3,6 (0.4~5.5)</t>
  </si>
  <si>
    <t>4,5 (1.2~6.0)</t>
  </si>
  <si>
    <t>7,6 (0.6~10.3)</t>
  </si>
  <si>
    <t>2,8 (0.5~5.4)</t>
  </si>
  <si>
    <t>3,6 (0.6~5.8)</t>
  </si>
  <si>
    <t>4,4 (1.3~6.2)</t>
  </si>
  <si>
    <t>6,5 (0.9~10.5)</t>
  </si>
  <si>
    <t>639 (80~1000)</t>
  </si>
  <si>
    <t>822 (100~1250)</t>
  </si>
  <si>
    <t>1045 (280~1393)</t>
  </si>
  <si>
    <t>1643 (140~2360)</t>
  </si>
  <si>
    <t>650 (110~1240)</t>
  </si>
  <si>
    <t>812 (140~1340)</t>
  </si>
  <si>
    <t>1023 (300~1442)</t>
  </si>
  <si>
    <t>1461 (200~2410)</t>
  </si>
  <si>
    <t>590</t>
  </si>
  <si>
    <t>660</t>
  </si>
  <si>
    <t>1300</t>
  </si>
  <si>
    <t>Циркуляция воздуха в помещении</t>
  </si>
  <si>
    <t>417/319/256</t>
  </si>
  <si>
    <t>525/425/320</t>
  </si>
  <si>
    <t>835/655/525</t>
  </si>
  <si>
    <t>1080/900/750</t>
  </si>
  <si>
    <t>1180/1000/ 800</t>
  </si>
  <si>
    <t>55</t>
  </si>
  <si>
    <t>835</t>
  </si>
  <si>
    <t>890/830</t>
  </si>
  <si>
    <t>103,8</t>
  </si>
  <si>
    <t>4*1.5(Optional)</t>
  </si>
  <si>
    <t>0 / +50</t>
  </si>
  <si>
    <t xml:space="preserve"> -15 / +24</t>
  </si>
  <si>
    <t xml:space="preserve"> -15 / +30</t>
  </si>
  <si>
    <t>21</t>
  </si>
  <si>
    <t>720×270×495</t>
  </si>
  <si>
    <t>7,6</t>
  </si>
  <si>
    <t>10,4</t>
  </si>
  <si>
    <t>22,8</t>
  </si>
  <si>
    <t>23,5</t>
  </si>
  <si>
    <t>29,9</t>
  </si>
  <si>
    <t>СЕЗОН 2020</t>
  </si>
  <si>
    <t>Инверторные сплиты OASIS</t>
  </si>
  <si>
    <t>ET-18N</t>
  </si>
  <si>
    <t>7000 (2862-9500)</t>
  </si>
  <si>
    <t>9000 (3412-11500)</t>
  </si>
  <si>
    <t>12000 (5200-13500)</t>
  </si>
  <si>
    <t>18000 (5500-20000)</t>
  </si>
  <si>
    <t>2050 (800-2850)</t>
  </si>
  <si>
    <t>2640 (1000-3370)</t>
  </si>
  <si>
    <t>3520 (1520-3950)</t>
  </si>
  <si>
    <t>5280 (1610-5860)</t>
  </si>
  <si>
    <t>7500 (2862-10000)</t>
  </si>
  <si>
    <t>9500 (3412-12600)</t>
  </si>
  <si>
    <t>12500 (5500-14500)</t>
  </si>
  <si>
    <t>18500 (6500-24000)</t>
  </si>
  <si>
    <t>2200 (800-3050)</t>
  </si>
  <si>
    <t>2780 (1000-3690)</t>
  </si>
  <si>
    <t>3660 (1520-4240)</t>
  </si>
  <si>
    <t>5420 (1320-7030)</t>
  </si>
  <si>
    <t>Уровень шума внутреннего блока в режиме "Sleep"</t>
  </si>
  <si>
    <t>Уровень шума внешнего блока (min-max)</t>
  </si>
  <si>
    <t>220-240 В / 50 Гц / 1 ф</t>
  </si>
  <si>
    <t>Макс. потребляемая мощность</t>
  </si>
  <si>
    <t>Хладагент/расход</t>
  </si>
  <si>
    <t>R410A/520</t>
  </si>
  <si>
    <t>R410A/610</t>
  </si>
  <si>
    <t>R410A/1240</t>
  </si>
  <si>
    <t>RECHI</t>
  </si>
  <si>
    <t>430/430</t>
  </si>
  <si>
    <t>430/450</t>
  </si>
  <si>
    <t>550/550</t>
  </si>
  <si>
    <t>750/750</t>
  </si>
  <si>
    <t>Скорость вентилятора внутр блока  выс/сред/низк</t>
  </si>
  <si>
    <t>1000/900/800</t>
  </si>
  <si>
    <t>1150/950/850</t>
  </si>
  <si>
    <t>1250/1000/900</t>
  </si>
  <si>
    <t xml:space="preserve">турбина </t>
  </si>
  <si>
    <t>4×1.0</t>
  </si>
  <si>
    <t>4×1.5</t>
  </si>
  <si>
    <t>Отводная труба длина</t>
  </si>
  <si>
    <t>Отводная труба тип</t>
  </si>
  <si>
    <t xml:space="preserve"> O.D 16mm</t>
  </si>
  <si>
    <t>Класс защиты внешнего блока</t>
  </si>
  <si>
    <t>IPX4</t>
  </si>
  <si>
    <t>+14 / +53</t>
  </si>
  <si>
    <t>0 / +53</t>
  </si>
  <si>
    <t>-15 / +30</t>
  </si>
  <si>
    <t>698×255×190</t>
  </si>
  <si>
    <t>777×250×201</t>
  </si>
  <si>
    <t>910×294×206</t>
  </si>
  <si>
    <t>754×300×552</t>
  </si>
  <si>
    <t>853×349×602</t>
  </si>
  <si>
    <t>Вес нетто</t>
  </si>
  <si>
    <t>Бытовые сплит-системы OASIS</t>
  </si>
  <si>
    <t>OT-7N</t>
  </si>
  <si>
    <t>OT-9N</t>
  </si>
  <si>
    <t>OT-12N</t>
  </si>
  <si>
    <t>OT-24N</t>
  </si>
  <si>
    <t>Коэффициент охлаждения EER</t>
  </si>
  <si>
    <t>Коэффициент нагрева COP</t>
  </si>
  <si>
    <t>Давление всасывания</t>
  </si>
  <si>
    <t>Высокое</t>
  </si>
  <si>
    <t>Среднее</t>
  </si>
  <si>
    <t>Низкое</t>
  </si>
  <si>
    <t>220-240 В / 50 Гц /1 ф</t>
  </si>
  <si>
    <t>R410A/410</t>
  </si>
  <si>
    <t>R410A/510</t>
  </si>
  <si>
    <t>R410A/530</t>
  </si>
  <si>
    <t>R410A/930</t>
  </si>
  <si>
    <t>R410A/1750</t>
  </si>
  <si>
    <t>испаритель</t>
  </si>
  <si>
    <t>Гидрофильный; Пластина жалюзи; внутренний пазник трубчатого типа (φ7)</t>
  </si>
  <si>
    <t>Жалюзи; Рифленая пластина; внутренний пазник трубчатого типа (φ7)</t>
  </si>
  <si>
    <t>Система подогрева</t>
  </si>
  <si>
    <t>Микропроцессорное управление реверсированной системы</t>
  </si>
  <si>
    <t>Циркуляция воздуха в помещении(Охлаждение/Обогрев)</t>
  </si>
  <si>
    <t>400/430</t>
  </si>
  <si>
    <t>500/500</t>
  </si>
  <si>
    <t>800/800</t>
  </si>
  <si>
    <t>1000/1000</t>
  </si>
  <si>
    <t>1100/1100</t>
  </si>
  <si>
    <t>Вид внутреннего вентилятора</t>
  </si>
  <si>
    <t>поперечный поток</t>
  </si>
  <si>
    <t>Скорость вентилятора внутр блока Выс/сред/низк</t>
  </si>
  <si>
    <t>1150/1050/900</t>
  </si>
  <si>
    <t>1150\1000\900</t>
  </si>
  <si>
    <t>1200/1050/900</t>
  </si>
  <si>
    <t>1050/950/850</t>
  </si>
  <si>
    <t>1150\1050\950</t>
  </si>
  <si>
    <t>Осушение</t>
  </si>
  <si>
    <t>Сон</t>
  </si>
  <si>
    <t>Производительность мотора вентилятора внутр блока</t>
  </si>
  <si>
    <t>Газ</t>
  </si>
  <si>
    <t>3/8''</t>
  </si>
  <si>
    <t>1/2''</t>
  </si>
  <si>
    <t>5/8''</t>
  </si>
  <si>
    <t>Жидкость</t>
  </si>
  <si>
    <t>1/4''</t>
  </si>
  <si>
    <t>Размер x Сердечник</t>
  </si>
  <si>
    <t>3×1.0; 2×0.75</t>
  </si>
  <si>
    <t>3×1.5; 2×0.75</t>
  </si>
  <si>
    <t>4x0.75; 2x0.75</t>
  </si>
  <si>
    <t>Отводная труба</t>
  </si>
  <si>
    <t>O.D 16mm</t>
  </si>
  <si>
    <t>Размеры изделия</t>
  </si>
  <si>
    <t>1010×315×220</t>
  </si>
  <si>
    <t>654×276×507</t>
  </si>
  <si>
    <t>817×300×553</t>
  </si>
  <si>
    <t>968×400×655</t>
  </si>
  <si>
    <t>Бытовые сплит-системы Akvilon, Alecord, Zerten</t>
  </si>
  <si>
    <t xml:space="preserve">Akvilon AC-7, Alecord LC-7, Zerten ZC-7 </t>
  </si>
  <si>
    <t xml:space="preserve">Akvilon AC-9, Alecord LC-9, Zerten ZC-9 </t>
  </si>
  <si>
    <t>Akvilon AC-12, Alecord LC-12, Zerten ZC-12</t>
  </si>
  <si>
    <t>Akvilon AC-18, Alecord LC-18, Zerten ZC-18</t>
  </si>
  <si>
    <t>Akvilon AC-24, Alecord LC-24, Zerten ZC-24</t>
  </si>
  <si>
    <t>HIGHLY</t>
  </si>
  <si>
    <t>Расход воздуха в помещении (высокий/средний/низкий)</t>
  </si>
  <si>
    <t>500/450/400</t>
  </si>
  <si>
    <t>550/500/450</t>
  </si>
  <si>
    <t>850/700/600</t>
  </si>
  <si>
    <t>400/450</t>
  </si>
  <si>
    <t>850/880</t>
  </si>
  <si>
    <t>1050/900/800</t>
  </si>
  <si>
    <t>1150/1000/850</t>
  </si>
  <si>
    <t>1150/1000/950</t>
  </si>
  <si>
    <t>1150/1050/950</t>
  </si>
  <si>
    <t>1.0x5</t>
  </si>
  <si>
    <t>1.5x5</t>
  </si>
  <si>
    <t>2.5x3,0.75x5</t>
  </si>
  <si>
    <t xml:space="preserve"> O.D 18mm</t>
  </si>
  <si>
    <t xml:space="preserve"> -7 / +43</t>
  </si>
  <si>
    <t>Размер изделия                  (ШхВхГ)</t>
  </si>
  <si>
    <t>720×201×270</t>
  </si>
  <si>
    <t>790×200×270</t>
  </si>
  <si>
    <t>900×218×291</t>
  </si>
  <si>
    <t>635×458×240</t>
  </si>
  <si>
    <t>660×530×240</t>
  </si>
  <si>
    <t>780×542×256</t>
  </si>
  <si>
    <t>860×720×320</t>
  </si>
  <si>
    <t>Бытовые сплит-системы Halsen</t>
  </si>
  <si>
    <t>HM-9</t>
  </si>
  <si>
    <t>220-240 В~ / 50 Гц / 1 ф</t>
  </si>
  <si>
    <t>410/460</t>
  </si>
  <si>
    <t>430/530</t>
  </si>
  <si>
    <t>530/610</t>
  </si>
  <si>
    <t>800/840</t>
  </si>
  <si>
    <t>144</t>
  </si>
  <si>
    <t>1.0×5</t>
  </si>
  <si>
    <t>1.5×3+0.75×2</t>
  </si>
  <si>
    <t>1.0×4</t>
  </si>
  <si>
    <t>805×194×285</t>
  </si>
  <si>
    <t>957×213×302</t>
  </si>
  <si>
    <t>1040×220×327</t>
  </si>
  <si>
    <t>700×275×550</t>
  </si>
  <si>
    <t>770×300×555</t>
  </si>
  <si>
    <t>845×363×702</t>
  </si>
  <si>
    <t>СЕЗОН 2019-2018</t>
  </si>
  <si>
    <t>Технические характеристики на бытовые сплит-системы "Oasis", "Zerten", "ALECORD","AKVILON" (2018-2019)</t>
  </si>
  <si>
    <t>Oasis CL/OT-7 | Zerten BL/ZT-7 | Alecord AL/AT-7 | Akvilon NL-7</t>
  </si>
  <si>
    <t>Oasis CL/OT-9 | Zerten BL/ZT-9  | Alecord AL/AT-9 | Akvilon NL-9</t>
  </si>
  <si>
    <t>Oasis CL/OT-12 | Zerten BL/ZT-12  | Alecord AL/AT-12 | Akvilon NL-12</t>
  </si>
  <si>
    <t>Oasis CL/OT-18 | Oasis CL/OT-18 | Zerten BL/ZT-18  | Akvilon NL-18</t>
  </si>
  <si>
    <t>Oasis CL/OT-24 | Zerten BL/ZT-24 | Akvilon NL-24</t>
  </si>
  <si>
    <t>Oasis CL/OT-28 | Akvilon NL-28</t>
  </si>
  <si>
    <t>Класс охлаждения</t>
  </si>
  <si>
    <t>В</t>
  </si>
  <si>
    <t>Класс обогревания</t>
  </si>
  <si>
    <t>Номинальная производительность обогревания</t>
  </si>
  <si>
    <t>39-52</t>
  </si>
  <si>
    <t>42-55</t>
  </si>
  <si>
    <t>45-58</t>
  </si>
  <si>
    <t>46-60</t>
  </si>
  <si>
    <t>источник питания</t>
  </si>
  <si>
    <t>R410A/470</t>
  </si>
  <si>
    <t>R410A/630</t>
  </si>
  <si>
    <t>R410A/980</t>
  </si>
  <si>
    <t>R410A/1380</t>
  </si>
  <si>
    <t>R410A/1720</t>
  </si>
  <si>
    <t>Жалюзи; Рифленая пластина; внутренний пазник трубчатого типа (φ7 или φ9.52)</t>
  </si>
  <si>
    <t>530/530</t>
  </si>
  <si>
    <t>760/780</t>
  </si>
  <si>
    <t>1270/1170/1000</t>
  </si>
  <si>
    <t>1300/1220/1150</t>
  </si>
  <si>
    <t>1330/1230/1150</t>
  </si>
  <si>
    <t>1050/950/950</t>
  </si>
  <si>
    <t>1250/1150/1000</t>
  </si>
  <si>
    <t>1250/1150/1050</t>
  </si>
  <si>
    <t>Пропеллер</t>
  </si>
  <si>
    <t>1.0x3; 0.75x2</t>
  </si>
  <si>
    <t>1.5x3; 0.75x2</t>
  </si>
  <si>
    <t>0.75x4; 0.75x2</t>
  </si>
  <si>
    <t>Объем помещения</t>
  </si>
  <si>
    <t>Размеры нетто                  (ШхВхГ)</t>
  </si>
  <si>
    <t>718x240х180</t>
  </si>
  <si>
    <t>770x240х180</t>
  </si>
  <si>
    <t>900x280х202</t>
  </si>
  <si>
    <t>1033x313x202</t>
  </si>
  <si>
    <t>600x500x232</t>
  </si>
  <si>
    <t>700x552x256</t>
  </si>
  <si>
    <t>760x552x256</t>
  </si>
  <si>
    <t>902x650x307</t>
  </si>
  <si>
    <t>900×805×360</t>
  </si>
  <si>
    <t>Размеры упаковки             (ШхВхГ)</t>
  </si>
  <si>
    <t>805×305х255</t>
  </si>
  <si>
    <t>855×305х255</t>
  </si>
  <si>
    <t>985x365х298</t>
  </si>
  <si>
    <t>1103x400x300</t>
  </si>
  <si>
    <t>705x550x300</t>
  </si>
  <si>
    <t>803×600×325</t>
  </si>
  <si>
    <t>863×600×325</t>
  </si>
  <si>
    <t>1028x705x430</t>
  </si>
  <si>
    <t>1031×925×447</t>
  </si>
  <si>
    <t>Вес брутто</t>
  </si>
  <si>
    <t>Технические характеристики на инверторные сплит-системы"making OASIS everywhere"</t>
  </si>
  <si>
    <t>EL-9</t>
  </si>
  <si>
    <t xml:space="preserve">EL-12 </t>
  </si>
  <si>
    <t>9000 (2050-11800)</t>
  </si>
  <si>
    <t>12000 (4000-14200)</t>
  </si>
  <si>
    <t>18000 (5200-20500)</t>
  </si>
  <si>
    <t>2636 (600-3456)</t>
  </si>
  <si>
    <t>3514 (1171-4159)</t>
  </si>
  <si>
    <t>5272 (1523-6004)</t>
  </si>
  <si>
    <t>10000 (3200-13800)</t>
  </si>
  <si>
    <t>13000 (4500-15100)</t>
  </si>
  <si>
    <t>19000 (5300-23000)</t>
  </si>
  <si>
    <t>2929 (937-4042)</t>
  </si>
  <si>
    <t>3807(1318-4422)</t>
  </si>
  <si>
    <t>5565 (1552-6736)</t>
  </si>
  <si>
    <t>R410A/650</t>
  </si>
  <si>
    <t>R410A/950</t>
  </si>
  <si>
    <t>1250/1150/900</t>
  </si>
  <si>
    <t>1280/1150/900</t>
  </si>
  <si>
    <t>820/680</t>
  </si>
  <si>
    <t>1,0x3 ; 1,0x4</t>
  </si>
  <si>
    <t>1,5x3 ; 1,5x4</t>
  </si>
  <si>
    <t>Класс защиты</t>
  </si>
  <si>
    <t>-15 / +50</t>
  </si>
  <si>
    <t>710×180×240</t>
  </si>
  <si>
    <t>770×180×240</t>
  </si>
  <si>
    <t>900x280x202</t>
  </si>
  <si>
    <t>700×552×256</t>
  </si>
  <si>
    <t>EТ-9</t>
  </si>
  <si>
    <t xml:space="preserve">EТ-12 </t>
  </si>
  <si>
    <t>EТ-18</t>
  </si>
  <si>
    <t>12000(5200-13500)</t>
  </si>
  <si>
    <t>18000(5500~20000)</t>
  </si>
  <si>
    <t>9500(3412-12600)</t>
  </si>
  <si>
    <t>12500(5500-14500)</t>
  </si>
  <si>
    <t>20500(4500~24000)</t>
  </si>
  <si>
    <t>REICHI</t>
  </si>
  <si>
    <t>HITACHI</t>
  </si>
  <si>
    <t>1100/950/800</t>
  </si>
  <si>
    <t>1250/1000/800</t>
  </si>
  <si>
    <t>1300/1000/750</t>
  </si>
  <si>
    <t>0,75x3 ; 0,75x4</t>
  </si>
  <si>
    <t>0 / +43</t>
  </si>
  <si>
    <t>-7 / +27</t>
  </si>
  <si>
    <t>-7 / +43</t>
  </si>
  <si>
    <t>817×328×553</t>
  </si>
  <si>
    <t>Технические характеристики на бытовые сплит-системы "Akvilon" и "making Оasis everywhere"</t>
  </si>
  <si>
    <t>Akvilon M-7 l Oasis OM-7</t>
  </si>
  <si>
    <t>Akvilon M-9 l Oasis OM-9</t>
  </si>
  <si>
    <t>Akvilon M-12 l Oasis OM-12</t>
  </si>
  <si>
    <t>Akvilon M-18 l Oasis OM-18</t>
  </si>
  <si>
    <t>Akvilon M-24 l Oasis OM-24</t>
  </si>
  <si>
    <t>Oasis OM-28</t>
  </si>
  <si>
    <t>401/336/226</t>
  </si>
  <si>
    <t>453/371/260</t>
  </si>
  <si>
    <t>523/464/369</t>
  </si>
  <si>
    <t>787/631/509</t>
  </si>
  <si>
    <t>1060/947/870</t>
  </si>
  <si>
    <t>1450/1300/1050</t>
  </si>
  <si>
    <t>380/420</t>
  </si>
  <si>
    <t>433/520</t>
  </si>
  <si>
    <t>483/545</t>
  </si>
  <si>
    <t>736/808</t>
  </si>
  <si>
    <t>1000/1090</t>
  </si>
  <si>
    <t>1390/1480</t>
  </si>
  <si>
    <t>1020/900/700</t>
  </si>
  <si>
    <t>1050/900/700</t>
  </si>
  <si>
    <t>1100/1000/800</t>
  </si>
  <si>
    <t>1140/950/800</t>
  </si>
  <si>
    <t>1120/1020/950</t>
  </si>
  <si>
    <t>1180/1080/900</t>
  </si>
  <si>
    <t>850/770</t>
  </si>
  <si>
    <t>860/760</t>
  </si>
  <si>
    <t>870/-/820</t>
  </si>
  <si>
    <t>3*1.5 (силовой）
5*1.0 (межблочный)</t>
  </si>
  <si>
    <t>3*1.5 (силовой）
3*1.5+2*0.75 (межблочный)</t>
  </si>
  <si>
    <t>3*2.5 (силовой）
4*1.0 (межблочный)</t>
  </si>
  <si>
    <t>18～43</t>
  </si>
  <si>
    <t>-7～24</t>
  </si>
  <si>
    <t xml:space="preserve">Размер изделия                  </t>
  </si>
  <si>
    <t>722x187x290</t>
  </si>
  <si>
    <t>802x189x297</t>
  </si>
  <si>
    <t>965x215x319</t>
  </si>
  <si>
    <t>1080x226x335</t>
  </si>
  <si>
    <t>1259x282x362</t>
  </si>
  <si>
    <t>700x275x550</t>
  </si>
  <si>
    <t>845x363x702</t>
  </si>
  <si>
    <t>946x410x810</t>
  </si>
  <si>
    <t xml:space="preserve">Размер упаковки             </t>
  </si>
  <si>
    <t>790x270x370</t>
  </si>
  <si>
    <t>875x285x375</t>
  </si>
  <si>
    <t>1045X305X405</t>
  </si>
  <si>
    <t>1155x415x315</t>
  </si>
  <si>
    <t>1340x380x450</t>
  </si>
  <si>
    <t>815x325x615</t>
  </si>
  <si>
    <t>900x345x585</t>
  </si>
  <si>
    <t>900x348x615</t>
  </si>
  <si>
    <t>965x395x765</t>
  </si>
  <si>
    <t>1090x500x875</t>
  </si>
  <si>
    <t>Технические характеристики на бытовые сплит-системы "ALECORD", "AKVILON"</t>
  </si>
  <si>
    <t>ALECORD S-7</t>
  </si>
  <si>
    <t>ALECORD S-12</t>
  </si>
  <si>
    <t>ALECORD S-18 | AKVILON NC-18</t>
  </si>
  <si>
    <t>ALECORD S-24 | AKVILON NC-24</t>
  </si>
  <si>
    <t>ALECORD S-28</t>
  </si>
  <si>
    <t>B</t>
  </si>
  <si>
    <t>380/330/290</t>
  </si>
  <si>
    <t>800/700/600</t>
  </si>
  <si>
    <t>950/800/700</t>
  </si>
  <si>
    <t>380/400</t>
  </si>
  <si>
    <t>800/820</t>
  </si>
  <si>
    <t>950/960</t>
  </si>
  <si>
    <t>1250/1250</t>
  </si>
  <si>
    <t>1280/1150/1050</t>
  </si>
  <si>
    <t xml:space="preserve"> O.D 19mm</t>
  </si>
  <si>
    <t xml:space="preserve"> +18 / +44</t>
  </si>
  <si>
    <t xml:space="preserve"> -7 / +44</t>
  </si>
  <si>
    <t>720×196×270</t>
  </si>
  <si>
    <t>900×216×286 | 900х302х220</t>
  </si>
  <si>
    <t>900×216×286 | 1020х320х215</t>
  </si>
  <si>
    <t>1020×215×320</t>
  </si>
  <si>
    <t>673*459*255</t>
  </si>
  <si>
    <t>697*530*263</t>
  </si>
  <si>
    <t>816*543*271 | 760x590x270</t>
  </si>
  <si>
    <t>819*580*304 | 760x590x270</t>
  </si>
  <si>
    <t>864*703*319</t>
  </si>
  <si>
    <t>10,5 | 13,5</t>
  </si>
  <si>
    <t>35 | 36</t>
  </si>
  <si>
    <t>Размер упаковки             (ШхВхГ)</t>
  </si>
  <si>
    <t>800×265×330</t>
  </si>
  <si>
    <t>870×265×330</t>
  </si>
  <si>
    <t>970×290×345 | 970х360х280</t>
  </si>
  <si>
    <t>970×290×345 | 1100×290×390</t>
  </si>
  <si>
    <t>1100×290×390</t>
  </si>
  <si>
    <t>755*515*325</t>
  </si>
  <si>
    <t>785*600*340</t>
  </si>
  <si>
    <t>900*600*340 | 885x655x355</t>
  </si>
  <si>
    <t>905*640*365 | 885x655x355</t>
  </si>
  <si>
    <t>990*780*420</t>
  </si>
  <si>
    <t>12,5 | 16</t>
  </si>
  <si>
    <t>39 | 40</t>
  </si>
  <si>
    <t>ПОЛУПРОМЫШЛЕННЫЕ СПЛИТ-СИСТЕМЫ</t>
  </si>
  <si>
    <t>Канальные кондиционеры</t>
  </si>
  <si>
    <t>VL-24M</t>
  </si>
  <si>
    <t>VL-48M</t>
  </si>
  <si>
    <t>Производительность охлаждения</t>
  </si>
  <si>
    <t>BTU/ч; Вт</t>
  </si>
  <si>
    <t>18000; 5300</t>
  </si>
  <si>
    <t>24000; 7200</t>
  </si>
  <si>
    <t>36000; 10600</t>
  </si>
  <si>
    <t>48000; 14000</t>
  </si>
  <si>
    <t>60000; 17600</t>
  </si>
  <si>
    <t>Производительность обогрева</t>
  </si>
  <si>
    <t>20000; 5800</t>
  </si>
  <si>
    <t>27500; 8100</t>
  </si>
  <si>
    <t>40000; 11700</t>
  </si>
  <si>
    <t>53000; 15000</t>
  </si>
  <si>
    <t>63500; 18500</t>
  </si>
  <si>
    <t>Класс энергоэффективности в режиме охлаждения</t>
  </si>
  <si>
    <t>Четыре режима работы (охлаждение, обогрев, вентиляция, осушение)</t>
  </si>
  <si>
    <t>Класс энергоэффективности в режиме нагрева</t>
  </si>
  <si>
    <t>Работа на озонобезопасном фреоне R410A</t>
  </si>
  <si>
    <t>Уровень шума  внутреннего блока</t>
  </si>
  <si>
    <t>Режим разморозки</t>
  </si>
  <si>
    <t>Уровень шума наружного блока</t>
  </si>
  <si>
    <t>дБ(А)</t>
  </si>
  <si>
    <t>49/52</t>
  </si>
  <si>
    <t>51/54</t>
  </si>
  <si>
    <t>55/58</t>
  </si>
  <si>
    <t>57/60</t>
  </si>
  <si>
    <t>58/61</t>
  </si>
  <si>
    <t>Система самодиагностики</t>
  </si>
  <si>
    <t>Номинальное напряжение/частота/количество фаз</t>
  </si>
  <si>
    <t>В/Гц/ф</t>
  </si>
  <si>
    <t>220-240/50/1</t>
  </si>
  <si>
    <t>380-415/50/3</t>
  </si>
  <si>
    <t>Режим комфортного сна</t>
  </si>
  <si>
    <t>Потребляемая мощность охлаждения</t>
  </si>
  <si>
    <t>Проводной пульт управления</t>
  </si>
  <si>
    <t>Потребляемая мощность обогрева</t>
  </si>
  <si>
    <t>Низкий уровень шума</t>
  </si>
  <si>
    <t>Номинальный ток охлаждения</t>
  </si>
  <si>
    <t>Подача воздуха по трассам большой протяженности</t>
  </si>
  <si>
    <t>Номинальный ток обогрева</t>
  </si>
  <si>
    <t>Проводной пульт управления (в комплекте)</t>
  </si>
  <si>
    <t>Класс защиты IP</t>
  </si>
  <si>
    <t>Диаметры труб (жидкость/газ)</t>
  </si>
  <si>
    <t>6,35 / 12,7</t>
  </si>
  <si>
    <t>9,52 / 15,88</t>
  </si>
  <si>
    <t>9,52 / 19,05</t>
  </si>
  <si>
    <t>Хладагент; количество</t>
  </si>
  <si>
    <t>R410A; 1500</t>
  </si>
  <si>
    <t>R410A; 2000</t>
  </si>
  <si>
    <t>R410A; 2100</t>
  </si>
  <si>
    <t>R410A; 3500</t>
  </si>
  <si>
    <t>R410A; ,3700</t>
  </si>
  <si>
    <t>Расход воздуха (высокий/средний/низкий)</t>
  </si>
  <si>
    <t>м³/ч</t>
  </si>
  <si>
    <t>1170/770/650</t>
  </si>
  <si>
    <t>1400/950/800</t>
  </si>
  <si>
    <t>1800/1500/1350</t>
  </si>
  <si>
    <t>2100/1750/1550</t>
  </si>
  <si>
    <t>2200/1800/1600</t>
  </si>
  <si>
    <t>Допустимая температура воздуха в помещении (охлаждение)</t>
  </si>
  <si>
    <t>+17 / +30</t>
  </si>
  <si>
    <t>Допустимая температура воздуха в помещении (обогрев)</t>
  </si>
  <si>
    <t>Допустимая температура воздуха на улице (охлаждение)</t>
  </si>
  <si>
    <t>-15 / +43</t>
  </si>
  <si>
    <t>Допустимая температура воздуха на улице (обогрев)</t>
  </si>
  <si>
    <t>-7 / +24</t>
  </si>
  <si>
    <t xml:space="preserve">Размер внутреннего блока </t>
  </si>
  <si>
    <t>920x210x570</t>
  </si>
  <si>
    <t>920x270x570</t>
  </si>
  <si>
    <t>1140x270x710</t>
  </si>
  <si>
    <t>1200x300x800</t>
  </si>
  <si>
    <t xml:space="preserve">Размер наружного блока </t>
  </si>
  <si>
    <t>780×605×290</t>
  </si>
  <si>
    <t>900×650×310</t>
  </si>
  <si>
    <t>940x1250x340</t>
  </si>
  <si>
    <t>Вес внутреннего блока нетто</t>
  </si>
  <si>
    <t>Вес наружного блока нетто</t>
  </si>
  <si>
    <t>Напольно-потолочные кондиционеры</t>
  </si>
  <si>
    <t>VN-18M</t>
  </si>
  <si>
    <t>VN-24M</t>
  </si>
  <si>
    <t>VN-36M</t>
  </si>
  <si>
    <t>VN-60M</t>
  </si>
  <si>
    <t>Режимы обогрева, охлаждения, вентиляции и осушения</t>
  </si>
  <si>
    <t>Функция предварительного подогрева</t>
  </si>
  <si>
    <t>C</t>
  </si>
  <si>
    <t>Автоматический режим</t>
  </si>
  <si>
    <t>Три скорости вентилятора</t>
  </si>
  <si>
    <t>Программируемый таймер</t>
  </si>
  <si>
    <t>ИК-пульт(в комплекте)</t>
  </si>
  <si>
    <t>900/800/700</t>
  </si>
  <si>
    <t>1700/1300/1100</t>
  </si>
  <si>
    <t>2177/1689/1434</t>
  </si>
  <si>
    <t>1055×675×235</t>
  </si>
  <si>
    <t>1275×675×235</t>
  </si>
  <si>
    <t>1635x675x235</t>
  </si>
  <si>
    <t>Кассетные кондиционеры</t>
  </si>
  <si>
    <t>VK-18M</t>
  </si>
  <si>
    <t>VK-24M</t>
  </si>
  <si>
    <t>VK-36M</t>
  </si>
  <si>
    <t>VK-48M</t>
  </si>
  <si>
    <t>Функция комфортного сна обеспечивает энергосбережение и создает оптимальный микроклимат ночью</t>
  </si>
  <si>
    <t>Автоматический перезапуск обеспечивает восстановление настроек кондиционера после сбоя напряжения</t>
  </si>
  <si>
    <t>Сплит-система работает на озонобезопасном фреоне R410A</t>
  </si>
  <si>
    <t>Работает в режимах охлаждения, обогрева, осушения и вентиляции воздуха</t>
  </si>
  <si>
    <t>Подача воздуха в четырех направлениях - для равномерного распределения воздушного потока</t>
  </si>
  <si>
    <t>Возможность подключения приточной вентиляции</t>
  </si>
  <si>
    <t>Возможен автоматический выбор режима работы в зависимости от температуры воздуха в помещении</t>
  </si>
  <si>
    <t>Гидрофильный испаритель увеличивает эффективность теплообмена в режимах охлаждения и разморозки</t>
  </si>
  <si>
    <t>Универсальный наружный блок</t>
  </si>
  <si>
    <t>Программируемый таймер включения/выключения</t>
  </si>
  <si>
    <t>Система самодиагностики упрощает обслуживание сплит-системы</t>
  </si>
  <si>
    <t>Декоративная компактная Euro-панель</t>
  </si>
  <si>
    <t>ИК-пульт(в комплекте). Проводной пульт приобретается отдельно.</t>
  </si>
  <si>
    <t>800/750/600</t>
  </si>
  <si>
    <t>1400/1200/950</t>
  </si>
  <si>
    <t>1700/1500/1400</t>
  </si>
  <si>
    <t>1900/1700/1500</t>
  </si>
  <si>
    <t>830x230x830</t>
  </si>
  <si>
    <t>830x290x830</t>
  </si>
  <si>
    <t xml:space="preserve">Размер дополнительной панели </t>
  </si>
  <si>
    <t>950x45x950</t>
  </si>
  <si>
    <t>Размер наружного блока</t>
  </si>
  <si>
    <t>Вес дополнительной панели нетто</t>
  </si>
  <si>
    <t>СЕЗОН 2018</t>
  </si>
  <si>
    <t>PL-18M</t>
  </si>
  <si>
    <t>PL-24M</t>
  </si>
  <si>
    <t>PL-36M</t>
  </si>
  <si>
    <t>PL-48M</t>
  </si>
  <si>
    <t>PL-60M</t>
  </si>
  <si>
    <t>Проводной пульт (в комплекте)</t>
  </si>
  <si>
    <t>12,7 / 19,05</t>
  </si>
  <si>
    <t>R410A; 1250</t>
  </si>
  <si>
    <t>R410A; 1400</t>
  </si>
  <si>
    <t>R410A; 2150</t>
  </si>
  <si>
    <t>R410A; 2750</t>
  </si>
  <si>
    <t>R410A; 2900</t>
  </si>
  <si>
    <t>1000/800/700</t>
  </si>
  <si>
    <t>1400/1120/980</t>
  </si>
  <si>
    <t>2000/1600/1400</t>
  </si>
  <si>
    <t>2400/2000/1600</t>
  </si>
  <si>
    <t>2800/2240/1960</t>
  </si>
  <si>
    <t>Размер внутреннего блока (ДхШхВ)</t>
  </si>
  <si>
    <t>890×785×290</t>
  </si>
  <si>
    <t>1250×785×290</t>
  </si>
  <si>
    <t>Размер наружного блока (ДхШхВ)</t>
  </si>
  <si>
    <t>800×286×530</t>
  </si>
  <si>
    <t>822×302×655</t>
  </si>
  <si>
    <t>970×395×803</t>
  </si>
  <si>
    <t>940×368×1366</t>
  </si>
  <si>
    <t>PN-18M</t>
  </si>
  <si>
    <t>PN-24M</t>
  </si>
  <si>
    <t>PN-36M</t>
  </si>
  <si>
    <t>PN-48M</t>
  </si>
  <si>
    <t>PN-60M</t>
  </si>
  <si>
    <t>850/680/595</t>
  </si>
  <si>
    <t>1200/960/840</t>
  </si>
  <si>
    <t>1500/1200/1050</t>
  </si>
  <si>
    <t>1800/1440/1260</t>
  </si>
  <si>
    <t>929×660×205</t>
  </si>
  <si>
    <t>1280×660×205</t>
  </si>
  <si>
    <t>1631×660×205</t>
  </si>
  <si>
    <t>PK-18M</t>
  </si>
  <si>
    <t>PK-24M</t>
  </si>
  <si>
    <t>PK-36M</t>
  </si>
  <si>
    <t>PK-48M</t>
  </si>
  <si>
    <t>PK-60M</t>
  </si>
  <si>
    <t>900/720/630</t>
  </si>
  <si>
    <t>1300/1040/910</t>
  </si>
  <si>
    <t>570×570×260</t>
  </si>
  <si>
    <t>835×835×250</t>
  </si>
  <si>
    <t>835×835×290</t>
  </si>
  <si>
    <t>Размер дополнительной панели (ДхШхВ)</t>
  </si>
  <si>
    <t>650×650×55</t>
  </si>
  <si>
    <t>950×950×55</t>
  </si>
  <si>
    <t>Технические характеристики на бытовые вентиляторы "making Oasis everywhere"</t>
  </si>
  <si>
    <t>VF-40SWB</t>
  </si>
  <si>
    <t>VF-40TW</t>
  </si>
  <si>
    <t>VN-110В</t>
  </si>
  <si>
    <t>VF-40PWG</t>
  </si>
  <si>
    <t>VF-40SWG</t>
  </si>
  <si>
    <t xml:space="preserve">VT-30W3 </t>
  </si>
  <si>
    <t>белый+синий</t>
  </si>
  <si>
    <t>белый+серый</t>
  </si>
  <si>
    <t>черный</t>
  </si>
  <si>
    <t>белый</t>
  </si>
  <si>
    <t>Максимальная высота, см</t>
  </si>
  <si>
    <t>Угол горизонтального поворота, °</t>
  </si>
  <si>
    <t>Материал корпуса</t>
  </si>
  <si>
    <t xml:space="preserve">PP (полипропилен) </t>
  </si>
  <si>
    <t>металл</t>
  </si>
  <si>
    <t>Таймер</t>
  </si>
  <si>
    <t>7,5 часов</t>
  </si>
  <si>
    <t>Регулировка высоты</t>
  </si>
  <si>
    <t>Количество скоростей</t>
  </si>
  <si>
    <t>Пульт управления</t>
  </si>
  <si>
    <t>Регулировка наклона</t>
  </si>
  <si>
    <t>Встроенная подсветка</t>
  </si>
  <si>
    <t>Мощность подсветки, Вт</t>
  </si>
  <si>
    <t>Основание</t>
  </si>
  <si>
    <t>устойчивое крестовидное основание</t>
  </si>
  <si>
    <t>устойчивое                    U-образное основание</t>
  </si>
  <si>
    <t>устойчивое                    овальное основание</t>
  </si>
  <si>
    <t>устойчивое круглое основание</t>
  </si>
  <si>
    <t>Размеры изделия, см</t>
  </si>
  <si>
    <t>125×43×50</t>
  </si>
  <si>
    <t>125×41×50</t>
  </si>
  <si>
    <t>55×20×53,5</t>
  </si>
  <si>
    <t>40×21×27</t>
  </si>
  <si>
    <t>125×50×50</t>
  </si>
  <si>
    <t>45,5×24×34</t>
  </si>
  <si>
    <t>Кол-во товара в упаковке, шт.</t>
  </si>
  <si>
    <r>
      <rPr>
        <b/>
        <sz val="11"/>
        <color rgb="FF000000"/>
        <rFont val="Arial"/>
        <family val="2"/>
        <charset val="204"/>
      </rPr>
      <t xml:space="preserve">Инверторный тип       </t>
    </r>
    <r>
      <rPr>
        <sz val="11"/>
        <color rgb="FF000000"/>
        <rFont val="Arial"/>
        <family val="2"/>
        <charset val="204"/>
      </rPr>
      <t xml:space="preserve">                                                                                Номинальная производительность охлаждения 7000 (3100~8550) BTU/ч                                                                                                 Номинальная производительность обогрева 8000 (2400~10000)  BTU/ч                                                              
Усовершенствованная система самодиагностики позволяет своевременно выявлять и сигнализировать о любых отклонениях в работе.
Турборежим, ускоряющий охлаждение / обогрев, в случаях, когда нужно максимально быстро нормализовать температуру в помещении.
 Высокоэффективный фильтр «Cold Catalyst» является прекрасным дополнительным барьером, не пропускающим вредные частицы.
Охлаждение / обогрев / вентиляция / осушение – прибор способен работать в 4 разных климатических режимах.
Низкий уровень шума для максимально комфортного использования
Автоматический перезапуск при отключении электропитания.
Экономное энергопотребление позволяет грамотно расходовать энергию и бюджет.
Ночной режим «Sleep» способствует эффективной работе, не мешая сну.
Экологически чистый фреон R410A.
Таймер на включение/выключение для контроля работы сплит-системы
</t>
    </r>
    <r>
      <rPr>
        <b/>
        <sz val="11"/>
        <color rgb="FF000000"/>
        <rFont val="Arial"/>
        <family val="2"/>
        <charset val="204"/>
      </rPr>
      <t>Завод GMCC (ТОШИБА)
Завод-изготовитель – Midea.</t>
    </r>
  </si>
  <si>
    <r>
      <rPr>
        <b/>
        <sz val="11"/>
        <color rgb="FF000000"/>
        <rFont val="Arial"/>
        <family val="2"/>
        <charset val="204"/>
      </rPr>
      <t xml:space="preserve">Инверторный тип       </t>
    </r>
    <r>
      <rPr>
        <sz val="11"/>
        <color rgb="FF000000"/>
        <rFont val="Arial"/>
        <family val="2"/>
        <charset val="204"/>
      </rPr>
      <t xml:space="preserve">                                                                           Номинальная производительность охлаждения 9000 (4000~11000) BTU/ч                                                    Номинальная производительность обогрева 10000 (3100~12800) BTU/ч                                                           
Усовершенствованная система самодиагностики позволяет своевременно выявлять и сигнализировать о любых отклонениях в работе.
Турборежим, ускоряющий охлаждение / обогрев, в случаях, когда нужно максимально быстро нормализовать температуру в помещении.
 Высокоэффективный фильтр «Cold Catalyst» является прекрасным. дополнительным барьером, не пропускающим вредные частицы.
Охлаждение / обогрев / вентиляция / осушение – прибор способен работать в 4 разных климатических режимах.
Низкий уровень шума для максимально комфортного использования.
Автоматический перезапуск при отключении электропитания.
Экономное энергопотребление позволяет грамотно расходовать энергию и бюджет.
Ночной режим «Sleep» способствует эффективной работе, не мешая сну.
Экологически чистый фреон R410A.
Таймер на включение/выключение для контроля работы сплит-системы.
</t>
    </r>
    <r>
      <rPr>
        <b/>
        <sz val="11"/>
        <color rgb="FF000000"/>
        <rFont val="Arial"/>
        <family val="2"/>
        <charset val="204"/>
      </rPr>
      <t>Завод GMCC (ТОШИБА).
Завод-изготовитель – Midea.</t>
    </r>
  </si>
  <si>
    <r>
      <rPr>
        <b/>
        <sz val="11"/>
        <color rgb="FF000000"/>
        <rFont val="Arial"/>
        <family val="2"/>
        <charset val="204"/>
      </rPr>
      <t xml:space="preserve">Инверторный тип       </t>
    </r>
    <r>
      <rPr>
        <sz val="11"/>
        <color rgb="FF000000"/>
        <rFont val="Arial"/>
        <family val="2"/>
        <charset val="204"/>
      </rPr>
      <t xml:space="preserve">                                                                              Номинальная производительность охлаждения 12000 (4400~13100) BTU/ч                                                    Номинальная производительность обогрева 12600 (3600~13800) BTU/ч                                                        Хладагент R410A     
Усовершенствованная система самодиагностики позволяет своевременно выявлять и сигнализировать о любых отклонениях в работе
Турборежим, ускоряющий охлаждение / обогрев, в случаях, когда нужно максимально быстро нормализовать температуру в помещении
 Высокоэффективный фильтр «Cold Catalyst» является прекрасным дополнительным барьером, не пропускающим вредные частицы
Охлаждение / обогрев / вентиляция / осушение – прибор способен работать в 4 разных климатических режимах
Низкий уровень шума для максимально комфортного использования
Автоматический перезапуск при отключении электропитания
Экономное энергопотребление позволяет грамотно расходовать энергию и бюджет
Ночной режим «Sleep» способствует эффективной работе, не мешая сну
Экологически чистый фреон R410A
Таймер на включение/выключение для контроля работы сплит-системы
</t>
    </r>
    <r>
      <rPr>
        <b/>
        <sz val="11"/>
        <color rgb="FF000000"/>
        <rFont val="Arial"/>
        <family val="2"/>
        <charset val="204"/>
      </rPr>
      <t>Завод GMCC (ТОШИБА)
Завод-изготовитель – Midea.</t>
    </r>
  </si>
  <si>
    <r>
      <rPr>
        <b/>
        <sz val="11"/>
        <color rgb="FF000000"/>
        <rFont val="Arial"/>
        <family val="2"/>
        <charset val="204"/>
      </rPr>
      <t xml:space="preserve">Инверторный тип     </t>
    </r>
    <r>
      <rPr>
        <sz val="11"/>
        <color rgb="FF000000"/>
        <rFont val="Arial"/>
        <family val="2"/>
        <charset val="204"/>
      </rPr>
      <t xml:space="preserve">                                                                               Номинальная производительность охлаждения18000 (6200~20900)BTU/ч                                                    Номинальная производительность обогрева 18000 (4440~21780)BTU/ч                                                        Хладагент R410A     
Усовершенствованная система самодиагностики позволяет своевременно выявлять и сигнализировать о любых отклонениях в работе
Турборежим, ускоряющий охлаждение / обогрев, в случаях, когда нужно максимально быстро нормализовать температуру в помещении
 Высокоэффективный фильтр «Cold Catalyst» является прекрасным дополнительным барьером, не пропускающим вредные частицы
Охлаждение / обогрев / вентиляция / осушение – прибор способен работать в 4 разных климатических режимах
Низкий уровень шума для максимально комфортного использования
Автоматический перезапуск при отключении электропитания
Экономное энергопотребление позволяет грамотно расходовать энергию и бюджет
Ночной режим «Sleep» способствует эффективной работе, не мешая сну
Экологически чистый фреон R410A
Таймер на включение/выключение для контроля работы сплит-системы
</t>
    </r>
    <r>
      <rPr>
        <b/>
        <sz val="11"/>
        <color rgb="FF000000"/>
        <rFont val="Arial"/>
        <family val="2"/>
        <charset val="204"/>
      </rPr>
      <t>Завод GMCC (ТОШИБА)
Завод-изготовитель – Midea.</t>
    </r>
  </si>
  <si>
    <r>
      <t xml:space="preserve">Номинальная производительность охлаждения 7500 BTU/ч                                                    Номинальная производительность обогрева 7500  BTU/ч                                                                                                                                       Высокоэффективный фильтр «Cold Catalyst»/
Низкий уровень шума.
 Самодиагностика и защита.
4 режима работы, подходящих для любых погодных условий: охлаждение / обогрев / вентиляция / осушение.
Низкое энергопотребление способствует экономии бюджета.
 Ночной режим «Sleep» позволяет прибору эффективно работать, не мешая комфортному сну.
Современная система охлаждения с экологически чистым фреоном R410A.
Турборежим для ускоренного охлаждения или обогрева помещения.
 Программируемый таймер позволяет контролировать время работы сплит-системы.
Полнофункциональный «авторестарт», сохраняющий настройки пользователя.
Волновой экранный фильтр для очистки воздуха.
</t>
    </r>
    <r>
      <rPr>
        <b/>
        <sz val="11"/>
        <color rgb="FF000000"/>
        <rFont val="Arial"/>
        <family val="2"/>
        <charset val="204"/>
      </rPr>
      <t xml:space="preserve"> Завод GMCC (ТОШИБА).
Завод-изготовитель – Midea.</t>
    </r>
  </si>
  <si>
    <r>
      <t xml:space="preserve">Номинальная производительность охлаждения 9000 BTU/ч                                                    Номинальная производительность обогрева 9500  BTU/ч                                                                                                                                                               Высокоэффективный фильтр «Cold Catalyst».
Низкий уровень шума.
 Самодиагностика и защита.
4 режима работы, подходящих для любых погодных условий: охлаждение / обогрев / вентиляция / осушение.
Низкое энергопотребление способствует экономии бюджета.
 Ночной режим «Sleep» позволяет прибору эффективно работать, не мешая комфортному сну.
Современная система охлаждения с экологически чистым фреоном R410A.
Турборежим для ускоренного охлаждения или обогрева помещения.
 Программируемый таймер позволяет контролировать время работы сплит-системы.
Полнофункциональный «авторестарт», сохраняющий настройки пользователя.
Волновой экранный фильтр для очистки воздуха.
</t>
    </r>
    <r>
      <rPr>
        <b/>
        <sz val="11"/>
        <color rgb="FF000000"/>
        <rFont val="Arial"/>
        <family val="2"/>
        <charset val="204"/>
      </rPr>
      <t xml:space="preserve"> Завод GMCC (ТОШИБА).
Завод-изготовитель – Midea.</t>
    </r>
  </si>
  <si>
    <r>
      <t xml:space="preserve">Номинальная производительность охлаждения 12000 BTU/ч                                                    Номинальная производительность обогрева 12500  BTU/ч                                                                                                                                                                 Высокоэффективный фильтр «Cold Catalyst».
Низкий уровень шума.
 Самодиагностика и защита.
4 режима работы, подходящих для любых погодных условий: охлаждение / обогрев / вентиляция / осушение.
Низкое энергопотребление способствует экономии бюджета.
 Ночной режим «Sleep» позволяет прибору эффективно работать, не мешая комфортному сну.
Современная система охлаждения с экологически чистым фреоном R410A.
Турборежим для ускоренного охлаждения или обогрева помещения.
 Программируемый таймер позволяет контролировать время работы сплит-системы.
Полнофункциональный «авторестарт», сохраняющий настройки пользователя.
Волновой экранный фильтр для очистки воздуха.
</t>
    </r>
    <r>
      <rPr>
        <b/>
        <sz val="11"/>
        <color rgb="FF000000"/>
        <rFont val="Arial"/>
        <family val="2"/>
        <charset val="204"/>
      </rPr>
      <t xml:space="preserve"> Завод GMCC (ТОШИБА).
Завод-изготовитель – Midea.</t>
    </r>
  </si>
  <si>
    <r>
      <t xml:space="preserve">Номинальная производительность охлаждения 18000 BTU/ч                                                    Номинальная производительность обогрева 19000  BTU/ч                                                                                                                                                              Высокоэффективный фильтр «Cold Catalyst».
Низкий уровень шума.
 Самодиагностика и защита.
4 режима работы, подходящих для любых погодных условий: охлаждение / обогрев / вентиляция / осушение.
Низкое энергопотребление способствует экономии бюджета.
 Ночной режим «Sleep» позволяет прибору эффективно работать, не мешая комфортному сну.
Современная система охлаждения с экологически чистым фреоном R410A.
Турборежим для ускоренного охлаждения или обогрева помещения.
 Программируемый таймер позволяет контролировать время работы сплит-системы.
Полнофункциональный «авторестарт», сохраняющий настройки пользователя.
Волновой экранный фильтр для очистки воздуха.
</t>
    </r>
    <r>
      <rPr>
        <b/>
        <sz val="11"/>
        <color rgb="FF000000"/>
        <rFont val="Arial"/>
        <family val="2"/>
        <charset val="204"/>
      </rPr>
      <t xml:space="preserve"> Завод GMCC (ТОШИБА).
Завод-изготовитель – Midea.</t>
    </r>
  </si>
  <si>
    <r>
      <t xml:space="preserve">Номинальная производительность охлаждения 24000 BTU/ч                                                    Номинальная производительность обогрева 27000  BTU/ч                                                                                                                                                                  Высокоэффективный фильтр «Cold Catalyst».
Низкий уровень шума.
 Самодиагностика и защита.
4 режима работы, подходящих для любых погодных условий: охлаждение / обогрев / вентиляция / осушение.
Низкое энергопотребление способствует экономии бюджета.
 Ночной режим «Sleep» позволяет прибору эффективно работать, не мешая комфортному сну.
Современная система охлаждения с экологически чистым фреоном R410A.
Турборежим для ускоренного охлаждения или обогрева помещения.
 Программируемый таймер позволяет контролировать время работы сплит-системы.
Полнофункциональный «авторестарт», сохраняющий настройки пользователя
Волновой экранный фильтр для очистки воздуха.
</t>
    </r>
    <r>
      <rPr>
        <b/>
        <sz val="11"/>
        <color rgb="FF000000"/>
        <rFont val="Arial"/>
        <family val="2"/>
        <charset val="204"/>
      </rPr>
      <t xml:space="preserve"> Завод GMCC (ТОШИБА).
Завод-изготовитель – Midea.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</si>
</sst>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₽_-;\-* #,##0.00\ _₽_-;_-* &quot;-&quot;??\ _₽_-;_-@_-"/>
    <numFmt numFmtId="165" formatCode="[$-409]mmmm/yy;@"/>
    <numFmt numFmtId="166" formatCode="0_);[Red]\(0\)"/>
    <numFmt numFmtId="167" formatCode="0.00_);[Red]\(0.00\)"/>
    <numFmt numFmtId="168" formatCode="0.0_);[Red]\(0.0\)"/>
    <numFmt numFmtId="169" formatCode="[$-409]mmm/yy;@"/>
    <numFmt numFmtId="170" formatCode="0.0"/>
    <numFmt numFmtId="171" formatCode="0.0_ "/>
    <numFmt numFmtId="172" formatCode="0.00_ "/>
    <numFmt numFmtId="173" formatCode="[$-409]d/mmm/yy;@"/>
    <numFmt numFmtId="174" formatCode="_(&quot;$&quot;* #,##0.00_);_(&quot;$&quot;* \(#,##0.00\);_(&quot;$&quot;* &quot;-&quot;??_);_(@_)"/>
    <numFmt numFmtId="175" formatCode="?.00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8"/>
      <name val="Arial"/>
      <family val="2"/>
      <charset val="204"/>
    </font>
    <font>
      <sz val="10"/>
      <name val="Arial"/>
      <family val="2"/>
    </font>
    <font>
      <sz val="9"/>
      <color indexed="8"/>
      <name val="Arial"/>
      <family val="2"/>
      <charset val="204"/>
    </font>
    <font>
      <sz val="11"/>
      <color indexed="8"/>
      <name val="Calibri"/>
      <family val="2"/>
    </font>
    <font>
      <b/>
      <sz val="14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</font>
    <font>
      <b/>
      <sz val="2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Arial"/>
      <family val="2"/>
    </font>
    <font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204"/>
    </font>
    <font>
      <sz val="11"/>
      <color theme="1" tint="4.9989318521683403E-2"/>
      <name val="Arial"/>
      <family val="2"/>
      <charset val="204"/>
    </font>
    <font>
      <sz val="11"/>
      <name val="Arial"/>
      <family val="2"/>
    </font>
    <font>
      <sz val="11"/>
      <color theme="1" tint="4.9989318521683403E-2"/>
      <name val="Calibri"/>
      <family val="2"/>
      <charset val="162"/>
      <scheme val="minor"/>
    </font>
    <font>
      <b/>
      <sz val="11"/>
      <color theme="1" tint="4.9989318521683403E-2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2"/>
      <color theme="1"/>
      <name val="Arial"/>
      <family val="2"/>
      <charset val="204"/>
    </font>
    <font>
      <b/>
      <sz val="25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2"/>
      <name val="Times New Roman"/>
      <family val="1"/>
    </font>
    <font>
      <sz val="10"/>
      <name val="Helv"/>
      <family val="2"/>
    </font>
    <font>
      <sz val="12"/>
      <name val="宋体"/>
      <charset val="134"/>
    </font>
    <font>
      <sz val="10"/>
      <name val="Arial Cyr"/>
      <charset val="204"/>
    </font>
    <font>
      <sz val="9"/>
      <color rgb="FFFF0000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5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2"/>
      <name val="宋体"/>
      <family val="3"/>
      <charset val="134"/>
    </font>
    <font>
      <sz val="10"/>
      <color indexed="20"/>
      <name val="Arial"/>
      <family val="2"/>
      <charset val="204"/>
    </font>
    <font>
      <b/>
      <sz val="16"/>
      <color indexed="16"/>
      <name val="Arial"/>
      <family val="2"/>
      <charset val="204"/>
    </font>
    <font>
      <b/>
      <sz val="20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i/>
      <sz val="20"/>
      <color theme="1"/>
      <name val="Arial"/>
      <family val="2"/>
      <charset val="204"/>
    </font>
    <font>
      <sz val="13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theme="1"/>
      <name val="Calibri"/>
      <family val="2"/>
      <scheme val="minor"/>
    </font>
    <font>
      <sz val="10"/>
      <name val="Helv"/>
    </font>
    <font>
      <sz val="13"/>
      <name val="Calibri"/>
      <family val="2"/>
      <scheme val="minor"/>
    </font>
    <font>
      <b/>
      <sz val="20"/>
      <color rgb="FFFF0000"/>
      <name val="Times New Roman"/>
      <family val="1"/>
      <charset val="204"/>
    </font>
    <font>
      <b/>
      <sz val="14"/>
      <color rgb="FF000000"/>
      <name val="Arial"/>
      <family val="2"/>
      <charset val="204"/>
    </font>
    <font>
      <b/>
      <i/>
      <sz val="14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20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u/>
      <sz val="16"/>
      <color rgb="FF000000"/>
      <name val="Times New Roman"/>
      <family val="1"/>
      <charset val="204"/>
    </font>
    <font>
      <b/>
      <sz val="10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i/>
      <sz val="14"/>
      <color rgb="FF000000"/>
      <name val="Arial"/>
      <family val="2"/>
      <charset val="204"/>
    </font>
    <font>
      <i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i/>
      <sz val="14"/>
      <color rgb="FF000000"/>
      <name val="Times New Roman"/>
      <family val="1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14"/>
      <color theme="1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</patternFill>
    </fill>
    <fill>
      <patternFill patternType="solid">
        <fgColor rgb="FF92D05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B9CDE5"/>
      </patternFill>
    </fill>
    <fill>
      <patternFill patternType="solid">
        <fgColor rgb="FFFFF2CC"/>
      </patternFill>
    </fill>
    <fill>
      <patternFill patternType="solid">
        <fgColor rgb="FFEDEDED"/>
      </patternFill>
    </fill>
    <fill>
      <patternFill patternType="solid">
        <fgColor theme="3" tint="0.59999389629810485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800080"/>
      </left>
      <right style="medium">
        <color rgb="FF800080"/>
      </right>
      <top style="medium">
        <color rgb="FF800080"/>
      </top>
      <bottom style="medium">
        <color rgb="FF800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</borders>
  <cellStyleXfs count="866">
    <xf numFmtId="0" fontId="0" fillId="0" borderId="0"/>
    <xf numFmtId="0" fontId="5" fillId="0" borderId="0"/>
    <xf numFmtId="0" fontId="7" fillId="0" borderId="0"/>
    <xf numFmtId="0" fontId="9" fillId="0" borderId="0">
      <alignment vertical="center"/>
    </xf>
    <xf numFmtId="0" fontId="2" fillId="0" borderId="0"/>
    <xf numFmtId="0" fontId="22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0" fontId="2" fillId="0" borderId="0">
      <alignment vertical="center"/>
    </xf>
    <xf numFmtId="169" fontId="2" fillId="0" borderId="0">
      <alignment vertical="center"/>
    </xf>
    <xf numFmtId="165" fontId="2" fillId="0" borderId="0"/>
    <xf numFmtId="0" fontId="37" fillId="0" borderId="0">
      <alignment vertical="center"/>
    </xf>
    <xf numFmtId="173" fontId="28" fillId="0" borderId="0"/>
    <xf numFmtId="0" fontId="38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40" fillId="0" borderId="0"/>
    <xf numFmtId="0" fontId="40" fillId="0" borderId="0"/>
    <xf numFmtId="0" fontId="41" fillId="0" borderId="0"/>
    <xf numFmtId="165" fontId="37" fillId="0" borderId="0">
      <alignment vertical="center"/>
    </xf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8" fillId="0" borderId="0"/>
    <xf numFmtId="0" fontId="48" fillId="0" borderId="0">
      <alignment vertical="center"/>
    </xf>
    <xf numFmtId="0" fontId="40" fillId="0" borderId="0"/>
    <xf numFmtId="0" fontId="52" fillId="0" borderId="0"/>
    <xf numFmtId="0" fontId="2" fillId="0" borderId="0"/>
    <xf numFmtId="0" fontId="7" fillId="0" borderId="0"/>
    <xf numFmtId="0" fontId="48" fillId="0" borderId="0">
      <alignment vertical="center"/>
    </xf>
    <xf numFmtId="174" fontId="7" fillId="0" borderId="0"/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" fillId="0" borderId="0"/>
    <xf numFmtId="0" fontId="7" fillId="0" borderId="0"/>
    <xf numFmtId="0" fontId="41" fillId="0" borderId="0"/>
    <xf numFmtId="0" fontId="2" fillId="0" borderId="0"/>
    <xf numFmtId="0" fontId="5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164" fontId="7" fillId="0" borderId="0"/>
    <xf numFmtId="0" fontId="37" fillId="0" borderId="0">
      <alignment vertical="center"/>
    </xf>
    <xf numFmtId="164" fontId="7" fillId="0" borderId="0"/>
  </cellStyleXfs>
  <cellXfs count="45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2" fillId="5" borderId="0" xfId="3" applyFont="1" applyFill="1" applyAlignment="1"/>
    <xf numFmtId="0" fontId="12" fillId="0" borderId="0" xfId="3" applyFont="1" applyAlignment="1"/>
    <xf numFmtId="49" fontId="32" fillId="0" borderId="35" xfId="7" applyNumberFormat="1" applyFont="1" applyBorder="1" applyAlignment="1">
      <alignment horizontal="center" vertical="center"/>
    </xf>
    <xf numFmtId="49" fontId="34" fillId="0" borderId="35" xfId="8" applyNumberFormat="1" applyFont="1" applyBorder="1" applyAlignment="1">
      <alignment horizontal="center" vertical="center"/>
    </xf>
    <xf numFmtId="49" fontId="31" fillId="0" borderId="35" xfId="6" applyNumberFormat="1" applyFont="1" applyBorder="1" applyAlignment="1">
      <alignment horizontal="center" vertical="center"/>
    </xf>
    <xf numFmtId="49" fontId="31" fillId="0" borderId="35" xfId="6" applyNumberFormat="1" applyFont="1" applyBorder="1" applyAlignment="1">
      <alignment horizontal="center" vertical="center" wrapText="1"/>
    </xf>
    <xf numFmtId="49" fontId="34" fillId="0" borderId="35" xfId="7" applyNumberFormat="1" applyFont="1" applyBorder="1" applyAlignment="1">
      <alignment horizontal="center" vertical="center"/>
    </xf>
    <xf numFmtId="0" fontId="33" fillId="0" borderId="35" xfId="8" applyNumberFormat="1" applyFont="1" applyBorder="1" applyAlignment="1">
      <alignment horizontal="center" vertical="center"/>
    </xf>
    <xf numFmtId="0" fontId="33" fillId="0" borderId="35" xfId="6" applyNumberFormat="1" applyFont="1" applyBorder="1" applyAlignment="1">
      <alignment horizontal="center" vertical="center"/>
    </xf>
    <xf numFmtId="49" fontId="33" fillId="0" borderId="35" xfId="8" applyNumberFormat="1" applyFont="1" applyBorder="1" applyAlignment="1">
      <alignment horizontal="center" vertical="center"/>
    </xf>
    <xf numFmtId="0" fontId="34" fillId="0" borderId="35" xfId="8" applyNumberFormat="1" applyFont="1" applyBorder="1" applyAlignment="1">
      <alignment horizontal="center" vertical="center"/>
    </xf>
    <xf numFmtId="0" fontId="34" fillId="0" borderId="35" xfId="7" applyNumberFormat="1" applyFont="1" applyBorder="1" applyAlignment="1">
      <alignment horizontal="center" vertical="center"/>
    </xf>
    <xf numFmtId="49" fontId="33" fillId="0" borderId="35" xfId="6" applyNumberFormat="1" applyFont="1" applyBorder="1" applyAlignment="1">
      <alignment vertical="center" wrapText="1"/>
    </xf>
    <xf numFmtId="49" fontId="16" fillId="0" borderId="35" xfId="6" applyNumberFormat="1" applyFont="1" applyBorder="1" applyAlignment="1">
      <alignment horizontal="center" vertical="center"/>
    </xf>
    <xf numFmtId="49" fontId="31" fillId="0" borderId="35" xfId="5" applyNumberFormat="1" applyFont="1" applyBorder="1" applyAlignment="1">
      <alignment horizontal="center" vertical="center"/>
    </xf>
    <xf numFmtId="49" fontId="31" fillId="0" borderId="35" xfId="5" applyNumberFormat="1" applyFont="1" applyBorder="1" applyAlignment="1">
      <alignment horizontal="center" vertical="center" wrapText="1"/>
    </xf>
    <xf numFmtId="49" fontId="33" fillId="0" borderId="35" xfId="11" applyNumberFormat="1" applyFont="1" applyBorder="1" applyAlignment="1">
      <alignment horizontal="center" vertical="center"/>
    </xf>
    <xf numFmtId="49" fontId="34" fillId="0" borderId="35" xfId="11" applyNumberFormat="1" applyFont="1" applyBorder="1" applyAlignment="1">
      <alignment horizontal="center" vertical="center"/>
    </xf>
    <xf numFmtId="0" fontId="16" fillId="0" borderId="35" xfId="5" applyFont="1" applyBorder="1" applyAlignment="1">
      <alignment vertical="center"/>
    </xf>
    <xf numFmtId="49" fontId="16" fillId="0" borderId="35" xfId="5" applyNumberFormat="1" applyFont="1" applyBorder="1" applyAlignment="1">
      <alignment horizontal="center" vertical="center"/>
    </xf>
    <xf numFmtId="0" fontId="12" fillId="7" borderId="0" xfId="1" applyFont="1" applyFill="1"/>
    <xf numFmtId="0" fontId="33" fillId="0" borderId="35" xfId="0" applyFont="1" applyBorder="1" applyAlignment="1">
      <alignment horizontal="center"/>
    </xf>
    <xf numFmtId="0" fontId="31" fillId="0" borderId="35" xfId="0" applyFont="1" applyBorder="1" applyAlignment="1">
      <alignment horizontal="center" vertical="center" wrapText="1"/>
    </xf>
    <xf numFmtId="0" fontId="33" fillId="0" borderId="35" xfId="12" applyFont="1" applyBorder="1" applyAlignment="1">
      <alignment horizontal="center" vertical="center"/>
    </xf>
    <xf numFmtId="0" fontId="33" fillId="0" borderId="35" xfId="14" applyFont="1" applyBorder="1" applyAlignment="1">
      <alignment horizontal="center" vertical="center" wrapText="1"/>
    </xf>
    <xf numFmtId="0" fontId="33" fillId="0" borderId="35" xfId="13" applyNumberFormat="1" applyFont="1" applyBorder="1" applyAlignment="1">
      <alignment horizontal="center" vertical="center" wrapText="1"/>
    </xf>
    <xf numFmtId="49" fontId="33" fillId="0" borderId="35" xfId="0" applyNumberFormat="1" applyFont="1" applyBorder="1" applyAlignment="1">
      <alignment horizontal="center"/>
    </xf>
    <xf numFmtId="0" fontId="16" fillId="0" borderId="35" xfId="15" applyFont="1" applyBorder="1" applyAlignment="1">
      <alignment horizontal="center" vertical="center"/>
    </xf>
    <xf numFmtId="0" fontId="34" fillId="7" borderId="35" xfId="0" applyFont="1" applyFill="1" applyBorder="1" applyAlignment="1">
      <alignment horizontal="left" vertical="center"/>
    </xf>
    <xf numFmtId="0" fontId="33" fillId="7" borderId="35" xfId="0" applyFont="1" applyFill="1" applyBorder="1" applyAlignment="1">
      <alignment vertical="center" wrapText="1"/>
    </xf>
    <xf numFmtId="0" fontId="33" fillId="0" borderId="35" xfId="13" applyNumberFormat="1" applyFont="1" applyBorder="1" applyAlignment="1">
      <alignment horizontal="center" vertical="center"/>
    </xf>
    <xf numFmtId="0" fontId="33" fillId="0" borderId="35" xfId="16" applyFont="1" applyBorder="1" applyAlignment="1">
      <alignment horizontal="center" vertical="center" wrapText="1"/>
    </xf>
    <xf numFmtId="0" fontId="34" fillId="0" borderId="35" xfId="17" applyFont="1" applyBorder="1" applyAlignment="1">
      <alignment horizontal="center" vertical="center"/>
    </xf>
    <xf numFmtId="0" fontId="34" fillId="0" borderId="35" xfId="18" applyFont="1" applyBorder="1" applyAlignment="1">
      <alignment horizontal="center" vertical="center" wrapText="1"/>
    </xf>
    <xf numFmtId="2" fontId="33" fillId="0" borderId="35" xfId="12" applyNumberFormat="1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 wrapText="1"/>
    </xf>
    <xf numFmtId="0" fontId="33" fillId="7" borderId="35" xfId="0" applyFont="1" applyFill="1" applyBorder="1" applyAlignment="1">
      <alignment horizontal="center" vertical="center"/>
    </xf>
    <xf numFmtId="0" fontId="33" fillId="7" borderId="35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1" applyFont="1" applyAlignment="1">
      <alignment horizontal="center" vertical="center" wrapText="1"/>
    </xf>
    <xf numFmtId="0" fontId="31" fillId="0" borderId="35" xfId="1" applyFont="1" applyBorder="1" applyAlignment="1">
      <alignment horizontal="center" vertical="center" wrapText="1"/>
    </xf>
    <xf numFmtId="0" fontId="33" fillId="0" borderId="35" xfId="19" applyFont="1" applyBorder="1" applyAlignment="1">
      <alignment horizontal="center" vertical="center" wrapText="1"/>
    </xf>
    <xf numFmtId="0" fontId="32" fillId="0" borderId="35" xfId="1" applyFont="1" applyBorder="1" applyAlignment="1">
      <alignment horizontal="center" vertical="center" wrapText="1"/>
    </xf>
    <xf numFmtId="14" fontId="33" fillId="0" borderId="35" xfId="1" applyNumberFormat="1" applyFont="1" applyBorder="1" applyAlignment="1">
      <alignment horizontal="center" vertical="center" wrapText="1"/>
    </xf>
    <xf numFmtId="0" fontId="42" fillId="0" borderId="35" xfId="1" applyFont="1" applyBorder="1" applyAlignment="1">
      <alignment horizontal="center" vertical="center" wrapText="1"/>
    </xf>
    <xf numFmtId="0" fontId="33" fillId="0" borderId="35" xfId="1" applyFont="1" applyBorder="1" applyAlignment="1">
      <alignment horizontal="center" wrapText="1"/>
    </xf>
    <xf numFmtId="0" fontId="29" fillId="6" borderId="0" xfId="1" applyFont="1" applyFill="1" applyAlignment="1">
      <alignment horizontal="center" vertical="center" wrapText="1"/>
    </xf>
    <xf numFmtId="0" fontId="29" fillId="0" borderId="0" xfId="1" applyFont="1" applyAlignment="1">
      <alignment horizontal="center"/>
    </xf>
    <xf numFmtId="0" fontId="31" fillId="11" borderId="35" xfId="0" applyFont="1" applyFill="1" applyBorder="1" applyAlignment="1">
      <alignment horizontal="center" vertical="center" wrapText="1"/>
    </xf>
    <xf numFmtId="0" fontId="33" fillId="7" borderId="35" xfId="0" applyFont="1" applyFill="1" applyBorder="1" applyAlignment="1">
      <alignment horizontal="left" vertical="center"/>
    </xf>
    <xf numFmtId="0" fontId="33" fillId="0" borderId="35" xfId="17" applyFont="1" applyBorder="1" applyAlignment="1">
      <alignment horizontal="center" vertical="center"/>
    </xf>
    <xf numFmtId="0" fontId="33" fillId="0" borderId="35" xfId="18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3" fillId="0" borderId="0" xfId="17" applyFont="1" applyAlignment="1">
      <alignment horizontal="center" vertical="center"/>
    </xf>
    <xf numFmtId="0" fontId="33" fillId="0" borderId="0" xfId="18" applyFont="1" applyAlignment="1">
      <alignment horizontal="center" vertical="center" wrapText="1"/>
    </xf>
    <xf numFmtId="0" fontId="31" fillId="12" borderId="35" xfId="0" applyFont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left" vertical="center"/>
    </xf>
    <xf numFmtId="0" fontId="34" fillId="0" borderId="0" xfId="17" applyFont="1" applyAlignment="1">
      <alignment horizontal="center" vertical="center"/>
    </xf>
    <xf numFmtId="0" fontId="34" fillId="0" borderId="0" xfId="18" applyFont="1" applyAlignment="1">
      <alignment horizontal="center" vertical="center" wrapText="1"/>
    </xf>
    <xf numFmtId="0" fontId="31" fillId="0" borderId="0" xfId="1" applyFont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31" fillId="0" borderId="0" xfId="1" applyFont="1" applyAlignment="1">
      <alignment horizontal="left" vertical="center" wrapText="1"/>
    </xf>
    <xf numFmtId="49" fontId="33" fillId="0" borderId="35" xfId="20" applyNumberFormat="1" applyFont="1" applyBorder="1" applyAlignment="1">
      <alignment horizontal="center" vertical="center"/>
    </xf>
    <xf numFmtId="49" fontId="33" fillId="0" borderId="35" xfId="21" applyNumberFormat="1" applyFont="1" applyBorder="1" applyAlignment="1">
      <alignment horizontal="center" vertical="center"/>
    </xf>
    <xf numFmtId="49" fontId="34" fillId="0" borderId="35" xfId="22" applyNumberFormat="1" applyFont="1" applyBorder="1" applyAlignment="1">
      <alignment horizontal="center" vertical="center" wrapText="1"/>
    </xf>
    <xf numFmtId="49" fontId="33" fillId="0" borderId="35" xfId="0" applyNumberFormat="1" applyFont="1" applyBorder="1" applyAlignment="1">
      <alignment horizontal="center" vertical="center" wrapText="1"/>
    </xf>
    <xf numFmtId="49" fontId="34" fillId="0" borderId="35" xfId="23" applyNumberFormat="1" applyFont="1" applyBorder="1" applyAlignment="1">
      <alignment horizontal="center" vertical="center" wrapText="1"/>
    </xf>
    <xf numFmtId="49" fontId="34" fillId="0" borderId="35" xfId="20" applyNumberFormat="1" applyFont="1" applyBorder="1" applyAlignment="1">
      <alignment horizontal="center" vertical="center"/>
    </xf>
    <xf numFmtId="49" fontId="34" fillId="0" borderId="35" xfId="24" applyNumberFormat="1" applyFont="1" applyBorder="1" applyAlignment="1">
      <alignment horizontal="center" vertical="center" wrapText="1"/>
    </xf>
    <xf numFmtId="49" fontId="34" fillId="0" borderId="35" xfId="25" applyNumberFormat="1" applyFont="1" applyBorder="1" applyAlignment="1">
      <alignment horizontal="center" vertical="center" wrapText="1"/>
    </xf>
    <xf numFmtId="2" fontId="33" fillId="0" borderId="35" xfId="20" applyNumberFormat="1" applyFont="1" applyBorder="1" applyAlignment="1">
      <alignment horizontal="center" vertical="center"/>
    </xf>
    <xf numFmtId="2" fontId="34" fillId="0" borderId="35" xfId="26" applyNumberFormat="1" applyFont="1" applyBorder="1" applyAlignment="1">
      <alignment horizontal="center" vertical="center" wrapText="1"/>
    </xf>
    <xf numFmtId="2" fontId="33" fillId="0" borderId="35" xfId="20" applyNumberFormat="1" applyFont="1" applyBorder="1" applyAlignment="1">
      <alignment horizontal="center" vertical="center" wrapText="1"/>
    </xf>
    <xf numFmtId="14" fontId="33" fillId="0" borderId="0" xfId="1" applyNumberFormat="1" applyFont="1" applyAlignment="1">
      <alignment horizontal="center" vertical="center" wrapText="1"/>
    </xf>
    <xf numFmtId="2" fontId="34" fillId="0" borderId="35" xfId="20" applyNumberFormat="1" applyFont="1" applyBorder="1" applyAlignment="1">
      <alignment horizontal="center" vertical="center"/>
    </xf>
    <xf numFmtId="49" fontId="33" fillId="0" borderId="35" xfId="0" applyNumberFormat="1" applyFont="1" applyBorder="1" applyAlignment="1">
      <alignment horizontal="center" vertical="center"/>
    </xf>
    <xf numFmtId="49" fontId="34" fillId="0" borderId="35" xfId="27" applyNumberFormat="1" applyFont="1" applyBorder="1" applyAlignment="1">
      <alignment horizontal="center" vertical="center" wrapText="1"/>
    </xf>
    <xf numFmtId="49" fontId="34" fillId="0" borderId="35" xfId="28" applyNumberFormat="1" applyFont="1" applyBorder="1" applyAlignment="1">
      <alignment horizontal="center" vertical="center" wrapText="1"/>
    </xf>
    <xf numFmtId="49" fontId="34" fillId="0" borderId="35" xfId="29" applyNumberFormat="1" applyFont="1" applyBorder="1" applyAlignment="1">
      <alignment horizontal="center" vertical="center" wrapText="1"/>
    </xf>
    <xf numFmtId="0" fontId="33" fillId="0" borderId="0" xfId="1" applyFont="1" applyAlignment="1">
      <alignment horizontal="center" wrapText="1"/>
    </xf>
    <xf numFmtId="49" fontId="34" fillId="0" borderId="35" xfId="30" applyNumberFormat="1" applyFont="1" applyBorder="1" applyAlignment="1">
      <alignment horizontal="center" vertical="center" wrapText="1"/>
    </xf>
    <xf numFmtId="49" fontId="34" fillId="0" borderId="35" xfId="31" applyNumberFormat="1" applyFont="1" applyBorder="1" applyAlignment="1">
      <alignment horizontal="center" vertical="center" wrapText="1"/>
    </xf>
    <xf numFmtId="49" fontId="34" fillId="0" borderId="35" xfId="32" applyNumberFormat="1" applyFont="1" applyBorder="1" applyAlignment="1">
      <alignment horizontal="center" vertical="center" wrapText="1"/>
    </xf>
    <xf numFmtId="49" fontId="34" fillId="0" borderId="35" xfId="33" applyNumberFormat="1" applyFont="1" applyBorder="1" applyAlignment="1">
      <alignment horizontal="center" vertical="center" wrapText="1"/>
    </xf>
    <xf numFmtId="49" fontId="34" fillId="0" borderId="35" xfId="34" applyNumberFormat="1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wrapText="1"/>
    </xf>
    <xf numFmtId="0" fontId="33" fillId="0" borderId="0" xfId="1" applyFont="1"/>
    <xf numFmtId="0" fontId="45" fillId="6" borderId="0" xfId="1" applyFont="1" applyFill="1" applyAlignment="1">
      <alignment vertical="center" wrapText="1"/>
    </xf>
    <xf numFmtId="0" fontId="46" fillId="11" borderId="35" xfId="0" applyFont="1" applyFill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7" fillId="0" borderId="35" xfId="0" applyFont="1" applyBorder="1" applyAlignment="1">
      <alignment horizontal="center" vertical="center" wrapText="1"/>
    </xf>
    <xf numFmtId="0" fontId="47" fillId="7" borderId="35" xfId="0" applyFont="1" applyFill="1" applyBorder="1" applyAlignment="1">
      <alignment vertical="center" wrapText="1"/>
    </xf>
    <xf numFmtId="0" fontId="47" fillId="7" borderId="35" xfId="0" applyFont="1" applyFill="1" applyBorder="1" applyAlignment="1">
      <alignment horizontal="center" vertical="center" wrapText="1"/>
    </xf>
    <xf numFmtId="49" fontId="47" fillId="13" borderId="35" xfId="36" applyNumberFormat="1" applyFont="1" applyFill="1" applyBorder="1" applyAlignment="1">
      <alignment horizontal="center" vertical="center"/>
    </xf>
    <xf numFmtId="0" fontId="47" fillId="0" borderId="35" xfId="0" applyFont="1" applyBorder="1" applyAlignment="1">
      <alignment wrapText="1"/>
    </xf>
    <xf numFmtId="0" fontId="47" fillId="0" borderId="35" xfId="0" applyFont="1" applyBorder="1" applyAlignment="1" applyProtection="1">
      <alignment horizontal="center" vertical="center" wrapText="1" shrinkToFit="1"/>
      <protection hidden="1"/>
    </xf>
    <xf numFmtId="0" fontId="49" fillId="6" borderId="0" xfId="1" applyFont="1" applyFill="1"/>
    <xf numFmtId="0" fontId="50" fillId="6" borderId="0" xfId="1" applyFont="1" applyFill="1" applyAlignment="1">
      <alignment horizontal="center" vertical="center" wrapText="1"/>
    </xf>
    <xf numFmtId="0" fontId="32" fillId="6" borderId="0" xfId="1" applyFont="1" applyFill="1" applyAlignment="1">
      <alignment horizontal="center" vertical="top" wrapText="1"/>
    </xf>
    <xf numFmtId="0" fontId="16" fillId="0" borderId="35" xfId="35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/>
    </xf>
    <xf numFmtId="0" fontId="47" fillId="0" borderId="35" xfId="36" applyFont="1" applyBorder="1" applyAlignment="1">
      <alignment horizontal="center" vertical="center"/>
    </xf>
    <xf numFmtId="0" fontId="46" fillId="0" borderId="35" xfId="0" applyFont="1" applyBorder="1" applyAlignment="1">
      <alignment horizontal="center" wrapText="1"/>
    </xf>
    <xf numFmtId="49" fontId="47" fillId="0" borderId="35" xfId="0" applyNumberFormat="1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/>
    </xf>
    <xf numFmtId="0" fontId="47" fillId="0" borderId="35" xfId="0" applyFont="1" applyBorder="1" applyAlignment="1" applyProtection="1">
      <alignment horizontal="center" vertical="center"/>
      <protection hidden="1"/>
    </xf>
    <xf numFmtId="0" fontId="47" fillId="13" borderId="35" xfId="36" applyFont="1" applyFill="1" applyBorder="1" applyAlignment="1">
      <alignment horizontal="center" vertical="center"/>
    </xf>
    <xf numFmtId="0" fontId="47" fillId="13" borderId="35" xfId="0" applyFont="1" applyFill="1" applyBorder="1" applyAlignment="1">
      <alignment horizontal="center" vertical="center"/>
    </xf>
    <xf numFmtId="0" fontId="47" fillId="7" borderId="0" xfId="0" applyFont="1" applyFill="1" applyAlignment="1">
      <alignment vertical="center" wrapText="1"/>
    </xf>
    <xf numFmtId="0" fontId="47" fillId="7" borderId="0" xfId="0" applyFont="1" applyFill="1" applyAlignment="1">
      <alignment horizontal="center" vertical="center" wrapText="1"/>
    </xf>
    <xf numFmtId="0" fontId="47" fillId="0" borderId="0" xfId="0" applyFont="1" applyAlignment="1" applyProtection="1">
      <alignment horizontal="center" vertical="center" wrapText="1" shrinkToFit="1"/>
      <protection hidden="1"/>
    </xf>
    <xf numFmtId="0" fontId="47" fillId="0" borderId="0" xfId="36" applyFont="1" applyAlignment="1">
      <alignment horizontal="center" vertical="center"/>
    </xf>
    <xf numFmtId="0" fontId="12" fillId="0" borderId="35" xfId="0" applyFont="1" applyBorder="1" applyAlignment="1">
      <alignment horizontal="left" vertical="center"/>
    </xf>
    <xf numFmtId="0" fontId="17" fillId="0" borderId="35" xfId="0" applyFont="1" applyBorder="1" applyAlignment="1">
      <alignment horizontal="center" vertical="center"/>
    </xf>
    <xf numFmtId="0" fontId="12" fillId="7" borderId="35" xfId="0" applyFont="1" applyFill="1" applyBorder="1" applyAlignment="1">
      <alignment horizontal="left" vertical="center"/>
    </xf>
    <xf numFmtId="0" fontId="16" fillId="7" borderId="35" xfId="0" applyFont="1" applyFill="1" applyBorder="1" applyAlignment="1">
      <alignment horizontal="center" vertical="center"/>
    </xf>
    <xf numFmtId="0" fontId="12" fillId="7" borderId="35" xfId="0" applyFont="1" applyFill="1" applyBorder="1" applyAlignment="1">
      <alignment vertical="center" wrapText="1"/>
    </xf>
    <xf numFmtId="0" fontId="12" fillId="0" borderId="35" xfId="0" applyFont="1" applyBorder="1" applyAlignment="1">
      <alignment vertical="center" wrapText="1"/>
    </xf>
    <xf numFmtId="0" fontId="12" fillId="0" borderId="35" xfId="0" applyFont="1" applyBorder="1" applyAlignment="1">
      <alignment vertical="center"/>
    </xf>
    <xf numFmtId="0" fontId="16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/>
    </xf>
    <xf numFmtId="0" fontId="10" fillId="0" borderId="36" xfId="0" applyFont="1" applyBorder="1"/>
    <xf numFmtId="0" fontId="0" fillId="0" borderId="34" xfId="0" applyBorder="1"/>
    <xf numFmtId="0" fontId="10" fillId="0" borderId="31" xfId="0" applyFont="1" applyBorder="1"/>
    <xf numFmtId="0" fontId="0" fillId="0" borderId="33" xfId="0" applyBorder="1"/>
    <xf numFmtId="0" fontId="0" fillId="0" borderId="32" xfId="0" applyBorder="1"/>
    <xf numFmtId="0" fontId="0" fillId="2" borderId="33" xfId="0" applyFill="1" applyBorder="1"/>
    <xf numFmtId="49" fontId="32" fillId="0" borderId="37" xfId="7" applyNumberFormat="1" applyFont="1" applyBorder="1" applyAlignment="1">
      <alignment horizontal="center" vertical="center"/>
    </xf>
    <xf numFmtId="0" fontId="36" fillId="10" borderId="38" xfId="0" applyFont="1" applyFill="1" applyBorder="1" applyAlignment="1">
      <alignment horizontal="center" vertical="center" wrapText="1"/>
    </xf>
    <xf numFmtId="0" fontId="36" fillId="10" borderId="39" xfId="0" applyFont="1" applyFill="1" applyBorder="1" applyAlignment="1">
      <alignment horizontal="center" vertical="center" wrapText="1"/>
    </xf>
    <xf numFmtId="0" fontId="36" fillId="10" borderId="19" xfId="0" applyFont="1" applyFill="1" applyBorder="1" applyAlignment="1">
      <alignment horizontal="center" vertical="center" wrapText="1"/>
    </xf>
    <xf numFmtId="0" fontId="36" fillId="10" borderId="40" xfId="0" applyFont="1" applyFill="1" applyBorder="1" applyAlignment="1">
      <alignment horizontal="center" vertical="center" wrapText="1"/>
    </xf>
    <xf numFmtId="0" fontId="36" fillId="10" borderId="41" xfId="0" applyFont="1" applyFill="1" applyBorder="1" applyAlignment="1">
      <alignment horizontal="center" vertical="center" wrapText="1"/>
    </xf>
    <xf numFmtId="0" fontId="5" fillId="0" borderId="35" xfId="2" applyFont="1" applyBorder="1" applyAlignment="1">
      <alignment horizontal="center" vertical="center"/>
    </xf>
    <xf numFmtId="0" fontId="8" fillId="0" borderId="35" xfId="1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applyBorder="1" applyAlignment="1">
      <alignment horizontal="left"/>
    </xf>
    <xf numFmtId="0" fontId="9" fillId="0" borderId="35" xfId="3" applyBorder="1" applyAlignment="1">
      <alignment horizontal="center" vertical="center"/>
    </xf>
    <xf numFmtId="0" fontId="12" fillId="5" borderId="0" xfId="40" applyFont="1" applyFill="1"/>
    <xf numFmtId="0" fontId="14" fillId="6" borderId="0" xfId="40" applyFont="1" applyFill="1" applyAlignment="1">
      <alignment vertical="center" wrapText="1"/>
    </xf>
    <xf numFmtId="49" fontId="16" fillId="0" borderId="12" xfId="56" applyNumberFormat="1" applyFont="1" applyBorder="1" applyAlignment="1">
      <alignment horizontal="left" vertical="center"/>
    </xf>
    <xf numFmtId="49" fontId="17" fillId="0" borderId="1" xfId="56" applyNumberFormat="1" applyFont="1" applyBorder="1" applyAlignment="1">
      <alignment horizontal="center" vertical="center"/>
    </xf>
    <xf numFmtId="49" fontId="17" fillId="0" borderId="2" xfId="56" applyNumberFormat="1" applyFont="1" applyBorder="1" applyAlignment="1">
      <alignment horizontal="center" vertical="center"/>
    </xf>
    <xf numFmtId="49" fontId="17" fillId="7" borderId="2" xfId="56" applyNumberFormat="1" applyFont="1" applyFill="1" applyBorder="1" applyAlignment="1">
      <alignment horizontal="center" vertical="center"/>
    </xf>
    <xf numFmtId="49" fontId="17" fillId="7" borderId="13" xfId="56" applyNumberFormat="1" applyFont="1" applyFill="1" applyBorder="1" applyAlignment="1">
      <alignment horizontal="center" vertical="center"/>
    </xf>
    <xf numFmtId="49" fontId="17" fillId="7" borderId="1" xfId="56" applyNumberFormat="1" applyFont="1" applyFill="1" applyBorder="1" applyAlignment="1">
      <alignment horizontal="center" vertical="center"/>
    </xf>
    <xf numFmtId="49" fontId="17" fillId="7" borderId="12" xfId="56" applyNumberFormat="1" applyFont="1" applyFill="1" applyBorder="1" applyAlignment="1">
      <alignment horizontal="center" vertical="center"/>
    </xf>
    <xf numFmtId="49" fontId="16" fillId="0" borderId="14" xfId="56" applyNumberFormat="1" applyFont="1" applyBorder="1" applyAlignment="1">
      <alignment horizontal="left" vertical="center"/>
    </xf>
    <xf numFmtId="49" fontId="16" fillId="0" borderId="11" xfId="56" applyNumberFormat="1" applyFont="1" applyBorder="1" applyAlignment="1">
      <alignment horizontal="center" vertical="center"/>
    </xf>
    <xf numFmtId="49" fontId="16" fillId="0" borderId="3" xfId="56" applyNumberFormat="1" applyFont="1" applyBorder="1" applyAlignment="1">
      <alignment horizontal="center" vertical="center"/>
    </xf>
    <xf numFmtId="49" fontId="16" fillId="7" borderId="11" xfId="56" applyNumberFormat="1" applyFont="1" applyFill="1" applyBorder="1" applyAlignment="1">
      <alignment horizontal="center" vertical="center"/>
    </xf>
    <xf numFmtId="49" fontId="16" fillId="7" borderId="23" xfId="56" applyNumberFormat="1" applyFont="1" applyFill="1" applyBorder="1" applyAlignment="1">
      <alignment horizontal="center" vertical="center"/>
    </xf>
    <xf numFmtId="49" fontId="16" fillId="7" borderId="22" xfId="56" applyNumberFormat="1" applyFont="1" applyFill="1" applyBorder="1" applyAlignment="1">
      <alignment horizontal="center" vertical="center"/>
    </xf>
    <xf numFmtId="49" fontId="16" fillId="7" borderId="26" xfId="56" applyNumberFormat="1" applyFont="1" applyFill="1" applyBorder="1" applyAlignment="1">
      <alignment horizontal="center" vertical="center"/>
    </xf>
    <xf numFmtId="49" fontId="16" fillId="7" borderId="3" xfId="56" applyNumberFormat="1" applyFont="1" applyFill="1" applyBorder="1" applyAlignment="1">
      <alignment horizontal="center" vertical="center"/>
    </xf>
    <xf numFmtId="49" fontId="16" fillId="7" borderId="15" xfId="56" applyNumberFormat="1" applyFont="1" applyFill="1" applyBorder="1" applyAlignment="1">
      <alignment horizontal="center" vertical="center"/>
    </xf>
    <xf numFmtId="49" fontId="16" fillId="7" borderId="14" xfId="56" applyNumberFormat="1" applyFont="1" applyFill="1" applyBorder="1" applyAlignment="1">
      <alignment horizontal="center" vertical="center"/>
    </xf>
    <xf numFmtId="49" fontId="16" fillId="7" borderId="4" xfId="56" applyNumberFormat="1" applyFont="1" applyFill="1" applyBorder="1" applyAlignment="1">
      <alignment horizontal="center" vertical="center"/>
    </xf>
    <xf numFmtId="49" fontId="16" fillId="0" borderId="22" xfId="56" applyNumberFormat="1" applyFont="1" applyBorder="1" applyAlignment="1">
      <alignment horizontal="left" vertical="center"/>
    </xf>
    <xf numFmtId="49" fontId="16" fillId="7" borderId="6" xfId="56" applyNumberFormat="1" applyFont="1" applyFill="1" applyBorder="1" applyAlignment="1">
      <alignment horizontal="center" vertical="center"/>
    </xf>
    <xf numFmtId="0" fontId="16" fillId="7" borderId="6" xfId="56" applyFont="1" applyFill="1" applyBorder="1" applyAlignment="1">
      <alignment horizontal="center" vertical="center"/>
    </xf>
    <xf numFmtId="0" fontId="16" fillId="7" borderId="23" xfId="56" applyFont="1" applyFill="1" applyBorder="1" applyAlignment="1">
      <alignment horizontal="center" vertical="center"/>
    </xf>
    <xf numFmtId="0" fontId="16" fillId="7" borderId="22" xfId="56" applyFont="1" applyFill="1" applyBorder="1" applyAlignment="1">
      <alignment horizontal="center" vertical="center"/>
    </xf>
    <xf numFmtId="0" fontId="16" fillId="7" borderId="7" xfId="56" applyFont="1" applyFill="1" applyBorder="1" applyAlignment="1">
      <alignment horizontal="center" vertical="center"/>
    </xf>
    <xf numFmtId="49" fontId="16" fillId="7" borderId="7" xfId="56" applyNumberFormat="1" applyFont="1" applyFill="1" applyBorder="1" applyAlignment="1">
      <alignment horizontal="center" vertical="center"/>
    </xf>
    <xf numFmtId="49" fontId="16" fillId="7" borderId="27" xfId="56" applyNumberFormat="1" applyFont="1" applyFill="1" applyBorder="1" applyAlignment="1">
      <alignment horizontal="center" vertical="center"/>
    </xf>
    <xf numFmtId="0" fontId="16" fillId="7" borderId="27" xfId="56" applyFont="1" applyFill="1" applyBorder="1" applyAlignment="1">
      <alignment horizontal="center" vertical="center"/>
    </xf>
    <xf numFmtId="49" fontId="16" fillId="7" borderId="28" xfId="56" applyNumberFormat="1" applyFont="1" applyFill="1" applyBorder="1" applyAlignment="1">
      <alignment horizontal="center" vertical="center"/>
    </xf>
    <xf numFmtId="49" fontId="16" fillId="7" borderId="29" xfId="56" applyNumberFormat="1" applyFont="1" applyFill="1" applyBorder="1" applyAlignment="1">
      <alignment horizontal="center" vertical="center"/>
    </xf>
    <xf numFmtId="49" fontId="16" fillId="7" borderId="22" xfId="56" applyNumberFormat="1" applyFont="1" applyFill="1" applyBorder="1" applyAlignment="1">
      <alignment horizontal="left" vertical="center"/>
    </xf>
    <xf numFmtId="49" fontId="16" fillId="0" borderId="25" xfId="56" applyNumberFormat="1" applyFont="1" applyBorder="1" applyAlignment="1">
      <alignment horizontal="left" vertical="center"/>
    </xf>
    <xf numFmtId="0" fontId="18" fillId="6" borderId="17" xfId="40" applyFont="1" applyFill="1" applyBorder="1" applyAlignment="1">
      <alignment horizontal="left"/>
    </xf>
    <xf numFmtId="0" fontId="19" fillId="6" borderId="30" xfId="40" applyFont="1" applyFill="1" applyBorder="1" applyAlignment="1">
      <alignment horizontal="center"/>
    </xf>
    <xf numFmtId="0" fontId="20" fillId="6" borderId="30" xfId="40" applyFont="1" applyFill="1" applyBorder="1" applyAlignment="1">
      <alignment horizontal="center"/>
    </xf>
    <xf numFmtId="0" fontId="20" fillId="8" borderId="30" xfId="40" applyFont="1" applyFill="1" applyBorder="1" applyAlignment="1">
      <alignment horizontal="center"/>
    </xf>
    <xf numFmtId="0" fontId="20" fillId="8" borderId="31" xfId="40" applyFont="1" applyFill="1" applyBorder="1" applyAlignment="1">
      <alignment horizontal="center"/>
    </xf>
    <xf numFmtId="0" fontId="20" fillId="8" borderId="32" xfId="40" applyFont="1" applyFill="1" applyBorder="1" applyAlignment="1">
      <alignment horizontal="center"/>
    </xf>
    <xf numFmtId="0" fontId="20" fillId="8" borderId="33" xfId="40" applyFont="1" applyFill="1" applyBorder="1" applyAlignment="1">
      <alignment horizontal="center"/>
    </xf>
    <xf numFmtId="0" fontId="20" fillId="8" borderId="9" xfId="40" applyFont="1" applyFill="1" applyBorder="1" applyAlignment="1">
      <alignment horizontal="center"/>
    </xf>
    <xf numFmtId="0" fontId="20" fillId="8" borderId="8" xfId="40" applyFont="1" applyFill="1" applyBorder="1" applyAlignment="1">
      <alignment horizontal="center"/>
    </xf>
    <xf numFmtId="49" fontId="17" fillId="0" borderId="1" xfId="56" applyNumberFormat="1" applyFont="1" applyBorder="1" applyAlignment="1">
      <alignment horizontal="left" vertical="center"/>
    </xf>
    <xf numFmtId="0" fontId="12" fillId="5" borderId="34" xfId="40" applyFont="1" applyFill="1" applyBorder="1"/>
    <xf numFmtId="49" fontId="16" fillId="0" borderId="15" xfId="56" applyNumberFormat="1" applyFont="1" applyBorder="1" applyAlignment="1">
      <alignment horizontal="left" vertical="center"/>
    </xf>
    <xf numFmtId="0" fontId="5" fillId="6" borderId="3" xfId="40" applyFont="1" applyFill="1" applyBorder="1" applyAlignment="1">
      <alignment horizontal="center" vertical="center"/>
    </xf>
    <xf numFmtId="0" fontId="12" fillId="6" borderId="15" xfId="40" applyFont="1" applyFill="1" applyBorder="1" applyAlignment="1">
      <alignment horizontal="center" vertical="center"/>
    </xf>
    <xf numFmtId="0" fontId="12" fillId="8" borderId="3" xfId="40" applyFont="1" applyFill="1" applyBorder="1" applyAlignment="1">
      <alignment horizontal="center" vertical="center"/>
    </xf>
    <xf numFmtId="49" fontId="16" fillId="0" borderId="23" xfId="56" applyNumberFormat="1" applyFont="1" applyBorder="1" applyAlignment="1">
      <alignment horizontal="left" vertical="center"/>
    </xf>
    <xf numFmtId="0" fontId="5" fillId="6" borderId="6" xfId="40" applyFont="1" applyFill="1" applyBorder="1" applyAlignment="1">
      <alignment horizontal="center" vertical="center"/>
    </xf>
    <xf numFmtId="0" fontId="12" fillId="6" borderId="23" xfId="40" applyFont="1" applyFill="1" applyBorder="1" applyAlignment="1">
      <alignment horizontal="center" vertical="center"/>
    </xf>
    <xf numFmtId="0" fontId="12" fillId="8" borderId="6" xfId="40" applyFont="1" applyFill="1" applyBorder="1" applyAlignment="1">
      <alignment horizontal="center" vertical="center"/>
    </xf>
    <xf numFmtId="0" fontId="5" fillId="6" borderId="23" xfId="40" applyFont="1" applyFill="1" applyBorder="1" applyAlignment="1">
      <alignment horizontal="center" vertical="center"/>
    </xf>
    <xf numFmtId="49" fontId="16" fillId="0" borderId="18" xfId="56" applyNumberFormat="1" applyFont="1" applyBorder="1" applyAlignment="1">
      <alignment horizontal="left" vertical="center"/>
    </xf>
    <xf numFmtId="0" fontId="18" fillId="6" borderId="8" xfId="40" applyFont="1" applyFill="1" applyBorder="1" applyAlignment="1">
      <alignment horizontal="center" vertical="center"/>
    </xf>
    <xf numFmtId="0" fontId="21" fillId="6" borderId="18" xfId="40" applyFont="1" applyFill="1" applyBorder="1" applyAlignment="1">
      <alignment horizontal="center" vertical="center"/>
    </xf>
    <xf numFmtId="0" fontId="21" fillId="8" borderId="8" xfId="40" applyFont="1" applyFill="1" applyBorder="1" applyAlignment="1">
      <alignment horizontal="center" vertical="center"/>
    </xf>
    <xf numFmtId="0" fontId="17" fillId="0" borderId="35" xfId="56" applyFont="1" applyBorder="1" applyAlignment="1">
      <alignment vertical="center" wrapText="1"/>
    </xf>
    <xf numFmtId="0" fontId="17" fillId="0" borderId="35" xfId="56" applyFont="1" applyBorder="1" applyAlignment="1">
      <alignment horizontal="center" vertical="center"/>
    </xf>
    <xf numFmtId="0" fontId="17" fillId="7" borderId="35" xfId="56" applyFont="1" applyFill="1" applyBorder="1" applyAlignment="1">
      <alignment horizontal="center" vertical="center"/>
    </xf>
    <xf numFmtId="0" fontId="11" fillId="0" borderId="35" xfId="56" applyFont="1" applyBorder="1" applyAlignment="1">
      <alignment horizontal="center"/>
    </xf>
    <xf numFmtId="0" fontId="16" fillId="0" borderId="35" xfId="56" applyFont="1" applyBorder="1"/>
    <xf numFmtId="0" fontId="16" fillId="0" borderId="35" xfId="56" applyFont="1" applyBorder="1" applyAlignment="1">
      <alignment horizontal="center" vertical="center"/>
    </xf>
    <xf numFmtId="0" fontId="16" fillId="7" borderId="35" xfId="56" applyFont="1" applyFill="1" applyBorder="1" applyAlignment="1">
      <alignment horizontal="center" vertical="center"/>
    </xf>
    <xf numFmtId="0" fontId="12" fillId="8" borderId="35" xfId="40" applyFont="1" applyFill="1" applyBorder="1" applyAlignment="1">
      <alignment horizontal="center"/>
    </xf>
    <xf numFmtId="0" fontId="23" fillId="0" borderId="35" xfId="5" applyFont="1" applyBorder="1" applyAlignment="1">
      <alignment horizontal="center" vertical="center"/>
    </xf>
    <xf numFmtId="0" fontId="23" fillId="0" borderId="35" xfId="56" applyFont="1" applyBorder="1" applyAlignment="1">
      <alignment horizontal="center" vertical="center"/>
    </xf>
    <xf numFmtId="0" fontId="1" fillId="0" borderId="35" xfId="56" applyFont="1" applyBorder="1" applyAlignment="1">
      <alignment horizontal="center" vertical="center"/>
    </xf>
    <xf numFmtId="0" fontId="12" fillId="0" borderId="35" xfId="40" applyFont="1" applyBorder="1"/>
    <xf numFmtId="0" fontId="24" fillId="0" borderId="35" xfId="56" applyFont="1" applyBorder="1"/>
    <xf numFmtId="0" fontId="25" fillId="0" borderId="35" xfId="56" applyFont="1" applyBorder="1" applyAlignment="1">
      <alignment horizontal="center" vertical="center"/>
    </xf>
    <xf numFmtId="0" fontId="1" fillId="7" borderId="35" xfId="56" applyFont="1" applyFill="1" applyBorder="1" applyAlignment="1">
      <alignment horizontal="center" vertical="center"/>
    </xf>
    <xf numFmtId="0" fontId="12" fillId="0" borderId="35" xfId="40" applyFont="1" applyBorder="1" applyAlignment="1">
      <alignment horizontal="center"/>
    </xf>
    <xf numFmtId="0" fontId="22" fillId="0" borderId="35" xfId="5" applyBorder="1" applyAlignment="1">
      <alignment horizontal="center" vertical="center"/>
    </xf>
    <xf numFmtId="0" fontId="24" fillId="0" borderId="35" xfId="56" applyFont="1" applyBorder="1" applyAlignment="1">
      <alignment horizontal="center" vertical="center"/>
    </xf>
    <xf numFmtId="0" fontId="24" fillId="7" borderId="35" xfId="56" applyFont="1" applyFill="1" applyBorder="1" applyAlignment="1">
      <alignment horizontal="center" vertical="center"/>
    </xf>
    <xf numFmtId="0" fontId="22" fillId="0" borderId="35" xfId="5" applyBorder="1" applyAlignment="1">
      <alignment horizontal="center"/>
    </xf>
    <xf numFmtId="0" fontId="12" fillId="0" borderId="35" xfId="40" applyFont="1" applyBorder="1" applyAlignment="1">
      <alignment horizontal="center" vertical="center"/>
    </xf>
    <xf numFmtId="0" fontId="26" fillId="7" borderId="35" xfId="56" applyFont="1" applyFill="1" applyBorder="1" applyAlignment="1">
      <alignment horizontal="center" vertical="center"/>
    </xf>
    <xf numFmtId="0" fontId="26" fillId="0" borderId="35" xfId="56" applyFont="1" applyBorder="1" applyAlignment="1">
      <alignment horizontal="center" vertical="center"/>
    </xf>
    <xf numFmtId="0" fontId="18" fillId="6" borderId="35" xfId="40" applyFont="1" applyFill="1" applyBorder="1" applyAlignment="1">
      <alignment horizontal="left"/>
    </xf>
    <xf numFmtId="0" fontId="18" fillId="6" borderId="35" xfId="40" applyFont="1" applyFill="1" applyBorder="1" applyAlignment="1">
      <alignment horizontal="center"/>
    </xf>
    <xf numFmtId="0" fontId="18" fillId="8" borderId="35" xfId="40" applyFont="1" applyFill="1" applyBorder="1" applyAlignment="1">
      <alignment horizontal="center"/>
    </xf>
    <xf numFmtId="0" fontId="1" fillId="0" borderId="35" xfId="56" applyFont="1" applyBorder="1" applyAlignment="1">
      <alignment horizontal="center"/>
    </xf>
    <xf numFmtId="0" fontId="28" fillId="0" borderId="35" xfId="5" applyFont="1" applyBorder="1" applyAlignment="1">
      <alignment horizontal="center" vertical="center"/>
    </xf>
    <xf numFmtId="0" fontId="28" fillId="0" borderId="35" xfId="56" applyFont="1" applyBorder="1" applyAlignment="1">
      <alignment horizontal="center" vertical="center"/>
    </xf>
    <xf numFmtId="49" fontId="16" fillId="7" borderId="45" xfId="56" applyNumberFormat="1" applyFont="1" applyFill="1" applyBorder="1" applyAlignment="1">
      <alignment horizontal="center" vertical="center"/>
    </xf>
    <xf numFmtId="49" fontId="16" fillId="0" borderId="29" xfId="56" applyNumberFormat="1" applyFont="1" applyBorder="1" applyAlignment="1">
      <alignment horizontal="center" vertical="center"/>
    </xf>
    <xf numFmtId="49" fontId="16" fillId="0" borderId="28" xfId="56" applyNumberFormat="1" applyFont="1" applyBorder="1" applyAlignment="1">
      <alignment horizontal="center" vertical="center"/>
    </xf>
    <xf numFmtId="49" fontId="16" fillId="0" borderId="23" xfId="56" applyNumberFormat="1" applyFont="1" applyBorder="1" applyAlignment="1">
      <alignment horizontal="center" vertical="center"/>
    </xf>
    <xf numFmtId="49" fontId="16" fillId="0" borderId="6" xfId="56" applyNumberFormat="1" applyFont="1" applyBorder="1" applyAlignment="1">
      <alignment horizontal="center" vertical="center"/>
    </xf>
    <xf numFmtId="49" fontId="16" fillId="0" borderId="7" xfId="56" applyNumberFormat="1" applyFont="1" applyBorder="1" applyAlignment="1">
      <alignment horizontal="center" vertical="center"/>
    </xf>
    <xf numFmtId="0" fontId="0" fillId="0" borderId="35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1"/>
    <xf numFmtId="0" fontId="12" fillId="0" borderId="0" xfId="1" applyFont="1"/>
    <xf numFmtId="0" fontId="12" fillId="6" borderId="0" xfId="1" applyFont="1" applyFill="1"/>
    <xf numFmtId="0" fontId="56" fillId="0" borderId="2" xfId="0" applyFont="1" applyBorder="1" applyAlignment="1">
      <alignment horizontal="center" wrapText="1"/>
    </xf>
    <xf numFmtId="0" fontId="0" fillId="0" borderId="20" xfId="0" applyBorder="1"/>
    <xf numFmtId="0" fontId="0" fillId="0" borderId="0" xfId="0"/>
    <xf numFmtId="0" fontId="2" fillId="0" borderId="0" xfId="4"/>
    <xf numFmtId="0" fontId="15" fillId="0" borderId="0" xfId="56" applyFont="1" applyAlignment="1">
      <alignment horizontal="center"/>
    </xf>
    <xf numFmtId="0" fontId="6" fillId="0" borderId="35" xfId="1" applyFont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16" fillId="0" borderId="0" xfId="0" applyFont="1"/>
    <xf numFmtId="49" fontId="33" fillId="0" borderId="35" xfId="6" applyNumberFormat="1" applyFont="1" applyBorder="1" applyAlignment="1">
      <alignment horizontal="center" vertical="center" wrapText="1"/>
    </xf>
    <xf numFmtId="49" fontId="33" fillId="0" borderId="35" xfId="6" applyNumberFormat="1" applyFont="1" applyBorder="1" applyAlignment="1">
      <alignment horizontal="center"/>
    </xf>
    <xf numFmtId="49" fontId="33" fillId="0" borderId="35" xfId="6" applyNumberFormat="1" applyFont="1" applyBorder="1" applyAlignment="1">
      <alignment horizontal="center" vertical="center"/>
    </xf>
    <xf numFmtId="0" fontId="33" fillId="0" borderId="35" xfId="5" applyFont="1" applyBorder="1" applyAlignment="1">
      <alignment vertical="center" wrapText="1"/>
    </xf>
    <xf numFmtId="0" fontId="33" fillId="0" borderId="35" xfId="5" applyFont="1" applyBorder="1" applyAlignment="1">
      <alignment horizontal="justify" vertical="center" wrapText="1"/>
    </xf>
    <xf numFmtId="49" fontId="33" fillId="0" borderId="35" xfId="5" applyNumberFormat="1" applyFont="1" applyBorder="1" applyAlignment="1">
      <alignment horizontal="center" vertical="center" wrapText="1"/>
    </xf>
    <xf numFmtId="49" fontId="33" fillId="0" borderId="35" xfId="5" applyNumberFormat="1" applyFont="1" applyBorder="1" applyAlignment="1">
      <alignment horizontal="center"/>
    </xf>
    <xf numFmtId="49" fontId="33" fillId="0" borderId="35" xfId="5" applyNumberFormat="1" applyFont="1" applyBorder="1" applyAlignment="1">
      <alignment horizontal="center" vertical="center"/>
    </xf>
    <xf numFmtId="0" fontId="0" fillId="0" borderId="21" xfId="0" applyBorder="1"/>
    <xf numFmtId="0" fontId="33" fillId="0" borderId="35" xfId="0" applyFont="1" applyBorder="1" applyAlignment="1">
      <alignment vertical="center" wrapText="1"/>
    </xf>
    <xf numFmtId="0" fontId="33" fillId="0" borderId="35" xfId="0" applyFont="1" applyBorder="1" applyAlignment="1">
      <alignment horizontal="justify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/>
    </xf>
    <xf numFmtId="0" fontId="33" fillId="0" borderId="35" xfId="1" applyFont="1" applyBorder="1" applyAlignment="1">
      <alignment vertical="center" wrapText="1"/>
    </xf>
    <xf numFmtId="0" fontId="31" fillId="11" borderId="35" xfId="1" applyFont="1" applyFill="1" applyBorder="1" applyAlignment="1">
      <alignment horizontal="center" vertical="center" wrapText="1"/>
    </xf>
    <xf numFmtId="0" fontId="33" fillId="0" borderId="35" xfId="1" applyFont="1" applyBorder="1" applyAlignment="1">
      <alignment horizontal="justify" vertical="center" wrapText="1"/>
    </xf>
    <xf numFmtId="0" fontId="33" fillId="0" borderId="35" xfId="1" applyFont="1" applyBorder="1" applyAlignment="1">
      <alignment horizontal="center" vertical="center" wrapText="1"/>
    </xf>
    <xf numFmtId="0" fontId="0" fillId="14" borderId="0" xfId="0" applyFill="1"/>
    <xf numFmtId="0" fontId="62" fillId="0" borderId="52" xfId="0" applyFont="1" applyBorder="1" applyAlignment="1">
      <alignment horizontal="center" vertical="center" wrapText="1"/>
    </xf>
    <xf numFmtId="0" fontId="63" fillId="0" borderId="53" xfId="0" applyFont="1" applyBorder="1" applyAlignment="1">
      <alignment horizontal="center" vertical="center" wrapText="1"/>
    </xf>
    <xf numFmtId="0" fontId="0" fillId="16" borderId="0" xfId="0" applyFill="1"/>
    <xf numFmtId="0" fontId="60" fillId="0" borderId="56" xfId="0" applyFont="1" applyBorder="1" applyAlignment="1">
      <alignment horizontal="center" vertical="center" wrapText="1"/>
    </xf>
    <xf numFmtId="0" fontId="65" fillId="0" borderId="57" xfId="0" applyFont="1" applyBorder="1" applyAlignment="1">
      <alignment horizontal="center" vertical="center" wrapText="1"/>
    </xf>
    <xf numFmtId="0" fontId="66" fillId="0" borderId="57" xfId="0" applyFont="1" applyBorder="1" applyAlignment="1">
      <alignment horizontal="left" vertical="center" wrapText="1"/>
    </xf>
    <xf numFmtId="0" fontId="0" fillId="0" borderId="57" xfId="0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3" fillId="0" borderId="47" xfId="0" applyFont="1" applyBorder="1"/>
    <xf numFmtId="0" fontId="63" fillId="0" borderId="47" xfId="0" applyFont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8" fillId="0" borderId="47" xfId="0" applyFont="1" applyBorder="1" applyAlignment="1">
      <alignment horizontal="center" vertical="center" wrapText="1"/>
    </xf>
    <xf numFmtId="0" fontId="70" fillId="0" borderId="47" xfId="0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 wrapText="1"/>
    </xf>
    <xf numFmtId="0" fontId="62" fillId="0" borderId="47" xfId="0" applyFont="1" applyBorder="1" applyAlignment="1">
      <alignment horizontal="center" vertical="center" wrapText="1"/>
    </xf>
    <xf numFmtId="0" fontId="63" fillId="0" borderId="52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5" fillId="0" borderId="57" xfId="0" applyFont="1" applyBorder="1" applyAlignment="1">
      <alignment horizontal="center" vertical="center" wrapText="1"/>
    </xf>
    <xf numFmtId="0" fontId="73" fillId="0" borderId="57" xfId="0" applyFont="1" applyBorder="1" applyAlignment="1">
      <alignment horizontal="center" vertical="center" wrapText="1"/>
    </xf>
    <xf numFmtId="175" fontId="76" fillId="0" borderId="57" xfId="0" applyNumberFormat="1" applyFont="1" applyBorder="1" applyAlignment="1">
      <alignment horizontal="center" vertical="center" wrapText="1"/>
    </xf>
    <xf numFmtId="175" fontId="75" fillId="0" borderId="57" xfId="0" applyNumberFormat="1" applyFont="1" applyBorder="1" applyAlignment="1">
      <alignment horizontal="center" vertical="center" wrapText="1"/>
    </xf>
    <xf numFmtId="165" fontId="33" fillId="0" borderId="35" xfId="6" applyFont="1" applyBorder="1" applyAlignment="1">
      <alignment vertical="center" wrapText="1"/>
    </xf>
    <xf numFmtId="166" fontId="34" fillId="0" borderId="35" xfId="6" applyNumberFormat="1" applyFont="1" applyBorder="1" applyAlignment="1" applyProtection="1">
      <alignment horizontal="center" vertical="center"/>
      <protection hidden="1"/>
    </xf>
    <xf numFmtId="166" fontId="34" fillId="0" borderId="35" xfId="9" applyNumberFormat="1" applyFont="1" applyBorder="1" applyAlignment="1" applyProtection="1">
      <alignment horizontal="center" vertical="center"/>
      <protection hidden="1"/>
    </xf>
    <xf numFmtId="165" fontId="33" fillId="0" borderId="35" xfId="6" applyFont="1" applyBorder="1" applyAlignment="1">
      <alignment horizontal="justify" vertical="center" wrapText="1"/>
    </xf>
    <xf numFmtId="167" fontId="34" fillId="0" borderId="35" xfId="6" applyNumberFormat="1" applyFont="1" applyBorder="1" applyAlignment="1" applyProtection="1">
      <alignment horizontal="center" vertical="center"/>
      <protection hidden="1"/>
    </xf>
    <xf numFmtId="168" fontId="35" fillId="0" borderId="35" xfId="10" applyNumberFormat="1" applyFont="1" applyBorder="1" applyAlignment="1">
      <alignment horizontal="center" vertical="center"/>
    </xf>
    <xf numFmtId="168" fontId="34" fillId="0" borderId="35" xfId="6" applyNumberFormat="1" applyFont="1" applyBorder="1" applyAlignment="1" applyProtection="1">
      <alignment horizontal="center" vertical="center"/>
      <protection hidden="1"/>
    </xf>
    <xf numFmtId="166" fontId="35" fillId="0" borderId="35" xfId="10" applyNumberFormat="1" applyFont="1" applyBorder="1" applyAlignment="1">
      <alignment horizontal="center" vertical="center"/>
    </xf>
    <xf numFmtId="166" fontId="33" fillId="0" borderId="35" xfId="6" applyNumberFormat="1" applyFont="1" applyBorder="1" applyAlignment="1" applyProtection="1">
      <alignment horizontal="center" vertical="center"/>
      <protection hidden="1"/>
    </xf>
    <xf numFmtId="168" fontId="33" fillId="0" borderId="35" xfId="6" applyNumberFormat="1" applyFont="1" applyBorder="1" applyAlignment="1" applyProtection="1">
      <alignment horizontal="center" vertical="center"/>
      <protection hidden="1"/>
    </xf>
    <xf numFmtId="168" fontId="34" fillId="0" borderId="35" xfId="9" applyNumberFormat="1" applyFont="1" applyBorder="1" applyAlignment="1" applyProtection="1">
      <alignment horizontal="center" vertical="center"/>
      <protection hidden="1"/>
    </xf>
    <xf numFmtId="165" fontId="16" fillId="0" borderId="35" xfId="6" applyFont="1" applyBorder="1" applyAlignment="1">
      <alignment vertical="center"/>
    </xf>
    <xf numFmtId="166" fontId="33" fillId="0" borderId="35" xfId="5" applyNumberFormat="1" applyFont="1" applyBorder="1" applyAlignment="1" applyProtection="1">
      <alignment horizontal="center" vertical="center"/>
      <protection hidden="1"/>
    </xf>
    <xf numFmtId="169" fontId="34" fillId="0" borderId="35" xfId="5" applyNumberFormat="1" applyFont="1" applyBorder="1" applyAlignment="1">
      <alignment horizontal="center" vertical="center"/>
    </xf>
    <xf numFmtId="168" fontId="34" fillId="0" borderId="35" xfId="5" applyNumberFormat="1" applyFont="1" applyBorder="1" applyAlignment="1" applyProtection="1">
      <alignment horizontal="center" vertical="center"/>
      <protection hidden="1"/>
    </xf>
    <xf numFmtId="167" fontId="33" fillId="0" borderId="35" xfId="5" applyNumberFormat="1" applyFont="1" applyBorder="1" applyAlignment="1" applyProtection="1">
      <alignment horizontal="center" vertical="center"/>
      <protection hidden="1"/>
    </xf>
    <xf numFmtId="166" fontId="34" fillId="0" borderId="35" xfId="5" applyNumberFormat="1" applyFont="1" applyBorder="1" applyAlignment="1" applyProtection="1">
      <alignment horizontal="center" vertical="center"/>
      <protection hidden="1"/>
    </xf>
    <xf numFmtId="168" fontId="33" fillId="0" borderId="35" xfId="5" applyNumberFormat="1" applyFont="1" applyBorder="1" applyAlignment="1" applyProtection="1">
      <alignment horizontal="center" vertical="center"/>
      <protection hidden="1"/>
    </xf>
    <xf numFmtId="170" fontId="33" fillId="0" borderId="35" xfId="13" applyNumberFormat="1" applyFont="1" applyBorder="1" applyAlignment="1">
      <alignment horizontal="center" vertical="center"/>
    </xf>
    <xf numFmtId="170" fontId="33" fillId="0" borderId="35" xfId="0" applyNumberFormat="1" applyFont="1" applyBorder="1" applyAlignment="1">
      <alignment horizontal="center" vertical="center"/>
    </xf>
    <xf numFmtId="171" fontId="33" fillId="0" borderId="35" xfId="1" applyNumberFormat="1" applyFont="1" applyBorder="1" applyAlignment="1">
      <alignment horizontal="center" vertical="center" wrapText="1"/>
    </xf>
    <xf numFmtId="171" fontId="33" fillId="0" borderId="35" xfId="0" applyNumberFormat="1" applyFont="1" applyBorder="1" applyAlignment="1">
      <alignment horizontal="center"/>
    </xf>
    <xf numFmtId="171" fontId="33" fillId="0" borderId="0" xfId="1" applyNumberFormat="1" applyFont="1" applyAlignment="1">
      <alignment horizontal="center" vertical="center" wrapText="1"/>
    </xf>
    <xf numFmtId="166" fontId="47" fillId="0" borderId="35" xfId="35" applyNumberFormat="1" applyFont="1" applyBorder="1" applyAlignment="1">
      <alignment horizontal="center" vertical="center" wrapText="1"/>
    </xf>
    <xf numFmtId="166" fontId="46" fillId="0" borderId="35" xfId="35" applyNumberFormat="1" applyFont="1" applyBorder="1" applyAlignment="1">
      <alignment horizontal="center" vertical="center" wrapText="1"/>
    </xf>
    <xf numFmtId="166" fontId="16" fillId="0" borderId="35" xfId="0" applyNumberFormat="1" applyFont="1" applyBorder="1" applyAlignment="1">
      <alignment horizontal="center" vertical="center" wrapText="1"/>
    </xf>
    <xf numFmtId="166" fontId="47" fillId="0" borderId="35" xfId="0" applyNumberFormat="1" applyFont="1" applyBorder="1" applyAlignment="1">
      <alignment horizontal="center" vertical="center" wrapText="1"/>
    </xf>
    <xf numFmtId="166" fontId="16" fillId="0" borderId="35" xfId="37" quotePrefix="1" applyNumberFormat="1" applyFont="1" applyBorder="1" applyAlignment="1">
      <alignment horizontal="center" vertical="center" wrapText="1"/>
    </xf>
    <xf numFmtId="172" fontId="47" fillId="13" borderId="35" xfId="0" applyNumberFormat="1" applyFont="1" applyFill="1" applyBorder="1" applyAlignment="1">
      <alignment horizontal="center" vertical="center"/>
    </xf>
    <xf numFmtId="167" fontId="47" fillId="0" borderId="35" xfId="0" applyNumberFormat="1" applyFont="1" applyBorder="1" applyAlignment="1" applyProtection="1">
      <alignment horizontal="center" vertical="center" wrapText="1" shrinkToFit="1"/>
      <protection hidden="1"/>
    </xf>
    <xf numFmtId="0" fontId="78" fillId="0" borderId="57" xfId="0" applyFont="1" applyBorder="1" applyAlignment="1">
      <alignment horizontal="left" vertical="center" wrapText="1"/>
    </xf>
    <xf numFmtId="0" fontId="73" fillId="20" borderId="57" xfId="0" applyFont="1" applyFill="1" applyBorder="1" applyAlignment="1">
      <alignment horizontal="center" vertical="center" wrapText="1"/>
    </xf>
    <xf numFmtId="0" fontId="79" fillId="20" borderId="57" xfId="0" applyFont="1" applyFill="1" applyBorder="1" applyAlignment="1">
      <alignment horizontal="center" vertical="center" wrapText="1"/>
    </xf>
    <xf numFmtId="0" fontId="80" fillId="20" borderId="57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/>
    </xf>
    <xf numFmtId="0" fontId="0" fillId="0" borderId="20" xfId="0" applyBorder="1"/>
    <xf numFmtId="0" fontId="55" fillId="0" borderId="10" xfId="0" applyFont="1" applyBorder="1" applyAlignment="1">
      <alignment horizontal="center"/>
    </xf>
    <xf numFmtId="0" fontId="0" fillId="0" borderId="13" xfId="0" applyBorder="1"/>
    <xf numFmtId="0" fontId="0" fillId="0" borderId="46" xfId="0" applyBorder="1"/>
    <xf numFmtId="0" fontId="54" fillId="0" borderId="1" xfId="38" applyFont="1" applyBorder="1" applyAlignment="1">
      <alignment horizontal="center"/>
    </xf>
    <xf numFmtId="0" fontId="0" fillId="0" borderId="2" xfId="0" applyBorder="1"/>
    <xf numFmtId="0" fontId="53" fillId="0" borderId="1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8" fillId="0" borderId="1" xfId="38" applyFont="1" applyBorder="1" applyAlignment="1">
      <alignment horizontal="center"/>
    </xf>
    <xf numFmtId="0" fontId="0" fillId="17" borderId="58" xfId="0" applyFill="1" applyBorder="1" applyAlignment="1">
      <alignment horizontal="center" vertical="center" wrapText="1"/>
    </xf>
    <xf numFmtId="0" fontId="61" fillId="14" borderId="0" xfId="0" applyFont="1" applyFill="1" applyAlignment="1">
      <alignment horizontal="left" vertical="center" wrapText="1"/>
    </xf>
    <xf numFmtId="0" fontId="0" fillId="14" borderId="0" xfId="0" applyFill="1"/>
    <xf numFmtId="0" fontId="62" fillId="0" borderId="50" xfId="0" applyFont="1" applyBorder="1" applyAlignment="1">
      <alignment horizontal="center" vertical="center" wrapText="1"/>
    </xf>
    <xf numFmtId="0" fontId="0" fillId="0" borderId="48" xfId="0" applyBorder="1"/>
    <xf numFmtId="0" fontId="62" fillId="0" borderId="51" xfId="0" applyFont="1" applyBorder="1" applyAlignment="1">
      <alignment horizontal="center" vertical="center" wrapText="1"/>
    </xf>
    <xf numFmtId="0" fontId="63" fillId="0" borderId="49" xfId="0" applyFont="1" applyBorder="1"/>
    <xf numFmtId="0" fontId="64" fillId="15" borderId="47" xfId="0" applyFont="1" applyFill="1" applyBorder="1" applyAlignment="1">
      <alignment horizontal="center" vertical="center" wrapText="1"/>
    </xf>
    <xf numFmtId="0" fontId="0" fillId="0" borderId="54" xfId="0" applyBorder="1"/>
    <xf numFmtId="0" fontId="0" fillId="0" borderId="55" xfId="0" applyBorder="1"/>
    <xf numFmtId="0" fontId="59" fillId="14" borderId="0" xfId="0" applyFont="1" applyFill="1" applyAlignment="1">
      <alignment horizontal="center" vertical="center" wrapText="1"/>
    </xf>
    <xf numFmtId="0" fontId="60" fillId="0" borderId="0" xfId="0" applyFont="1"/>
    <xf numFmtId="0" fontId="68" fillId="0" borderId="62" xfId="0" applyFont="1" applyBorder="1" applyAlignment="1">
      <alignment horizontal="center" vertical="center" wrapText="1"/>
    </xf>
    <xf numFmtId="0" fontId="0" fillId="0" borderId="63" xfId="0" applyBorder="1"/>
    <xf numFmtId="0" fontId="0" fillId="0" borderId="64" xfId="0" applyBorder="1"/>
    <xf numFmtId="0" fontId="62" fillId="0" borderId="0" xfId="0" applyFont="1" applyAlignment="1">
      <alignment horizontal="center" vertical="center" wrapText="1"/>
    </xf>
    <xf numFmtId="0" fontId="69" fillId="18" borderId="57" xfId="0" applyFont="1" applyFill="1" applyBorder="1" applyAlignment="1">
      <alignment horizontal="center" vertical="center" wrapText="1"/>
    </xf>
    <xf numFmtId="0" fontId="0" fillId="0" borderId="60" xfId="0" applyBorder="1"/>
    <xf numFmtId="0" fontId="0" fillId="0" borderId="61" xfId="0" applyBorder="1"/>
    <xf numFmtId="0" fontId="67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2" fillId="0" borderId="62" xfId="0" applyFont="1" applyBorder="1" applyAlignment="1">
      <alignment horizontal="center" vertical="center" wrapText="1"/>
    </xf>
    <xf numFmtId="0" fontId="60" fillId="19" borderId="57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5" fillId="0" borderId="58" xfId="0" applyFont="1" applyBorder="1" applyAlignment="1">
      <alignment horizontal="center" vertical="center" wrapText="1"/>
    </xf>
    <xf numFmtId="0" fontId="75" fillId="0" borderId="65" xfId="0" applyFont="1" applyBorder="1" applyAlignment="1">
      <alignment horizontal="center" vertical="center" wrapText="1"/>
    </xf>
    <xf numFmtId="0" fontId="73" fillId="14" borderId="0" xfId="0" applyFont="1" applyFill="1" applyAlignment="1">
      <alignment horizontal="left" vertical="center" wrapText="1"/>
    </xf>
    <xf numFmtId="0" fontId="74" fillId="14" borderId="0" xfId="0" applyFont="1" applyFill="1" applyAlignment="1">
      <alignment horizontal="left" vertical="center" wrapText="1"/>
    </xf>
    <xf numFmtId="0" fontId="63" fillId="0" borderId="50" xfId="0" applyFont="1" applyBorder="1" applyAlignment="1">
      <alignment horizontal="center" vertical="center" wrapText="1"/>
    </xf>
    <xf numFmtId="0" fontId="63" fillId="0" borderId="51" xfId="0" applyFont="1" applyBorder="1" applyAlignment="1">
      <alignment horizontal="center" vertical="center" wrapText="1"/>
    </xf>
    <xf numFmtId="0" fontId="0" fillId="0" borderId="49" xfId="0" applyBorder="1"/>
    <xf numFmtId="0" fontId="64" fillId="0" borderId="47" xfId="0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 wrapText="1"/>
    </xf>
    <xf numFmtId="0" fontId="17" fillId="9" borderId="35" xfId="56" applyFont="1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13" fillId="6" borderId="0" xfId="40" applyFont="1" applyFill="1" applyAlignment="1">
      <alignment horizontal="left" vertical="center" wrapText="1"/>
    </xf>
    <xf numFmtId="0" fontId="2" fillId="0" borderId="0" xfId="4"/>
    <xf numFmtId="0" fontId="15" fillId="0" borderId="0" xfId="56" applyFont="1" applyAlignment="1">
      <alignment horizontal="center"/>
    </xf>
    <xf numFmtId="0" fontId="27" fillId="9" borderId="35" xfId="56" applyFont="1" applyFill="1" applyBorder="1" applyAlignment="1">
      <alignment horizontal="center"/>
    </xf>
    <xf numFmtId="0" fontId="0" fillId="0" borderId="35" xfId="0" applyBorder="1" applyAlignment="1">
      <alignment horizontal="left" vertical="center" wrapText="1"/>
    </xf>
    <xf numFmtId="0" fontId="0" fillId="0" borderId="42" xfId="0" applyBorder="1"/>
    <xf numFmtId="0" fontId="0" fillId="0" borderId="40" xfId="0" applyBorder="1"/>
    <xf numFmtId="0" fontId="0" fillId="0" borderId="44" xfId="0" applyBorder="1"/>
    <xf numFmtId="0" fontId="0" fillId="0" borderId="15" xfId="0" applyBorder="1"/>
    <xf numFmtId="0" fontId="0" fillId="0" borderId="16" xfId="0" applyBorder="1"/>
    <xf numFmtId="0" fontId="4" fillId="3" borderId="1" xfId="0" applyFont="1" applyFill="1" applyBorder="1" applyAlignment="1">
      <alignment horizontal="center"/>
    </xf>
    <xf numFmtId="0" fontId="6" fillId="0" borderId="35" xfId="1" applyFont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3" xfId="0" applyBorder="1"/>
    <xf numFmtId="0" fontId="0" fillId="0" borderId="38" xfId="0" applyBorder="1"/>
    <xf numFmtId="0" fontId="51" fillId="4" borderId="0" xfId="38" applyFont="1" applyFill="1" applyAlignment="1">
      <alignment horizontal="center"/>
    </xf>
    <xf numFmtId="0" fontId="0" fillId="0" borderId="35" xfId="0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0" fillId="0" borderId="35" xfId="0" applyBorder="1" applyAlignment="1">
      <alignment horizontal="left" vertical="center"/>
    </xf>
    <xf numFmtId="0" fontId="29" fillId="0" borderId="0" xfId="3" applyFont="1" applyAlignment="1">
      <alignment horizontal="left" vertical="center" wrapText="1"/>
    </xf>
    <xf numFmtId="0" fontId="16" fillId="0" borderId="0" xfId="0" applyFont="1"/>
    <xf numFmtId="0" fontId="30" fillId="6" borderId="0" xfId="3" applyFont="1" applyFill="1" applyAlignment="1">
      <alignment horizontal="center"/>
    </xf>
    <xf numFmtId="0" fontId="15" fillId="0" borderId="35" xfId="0" applyFont="1" applyBorder="1" applyAlignment="1">
      <alignment horizontal="center"/>
    </xf>
    <xf numFmtId="165" fontId="31" fillId="0" borderId="35" xfId="6" applyFont="1" applyBorder="1" applyAlignment="1">
      <alignment vertical="center" wrapText="1"/>
    </xf>
    <xf numFmtId="165" fontId="33" fillId="0" borderId="35" xfId="6" applyFont="1" applyBorder="1" applyAlignment="1">
      <alignment horizontal="left" vertical="center" wrapText="1"/>
    </xf>
    <xf numFmtId="165" fontId="33" fillId="0" borderId="35" xfId="6" applyFont="1" applyBorder="1" applyAlignment="1">
      <alignment vertical="center" wrapText="1"/>
    </xf>
    <xf numFmtId="165" fontId="31" fillId="0" borderId="35" xfId="6" applyFont="1" applyBorder="1" applyAlignment="1">
      <alignment horizontal="left" vertical="center" wrapText="1"/>
    </xf>
    <xf numFmtId="165" fontId="33" fillId="0" borderId="35" xfId="6" applyFont="1" applyBorder="1" applyAlignment="1">
      <alignment horizontal="justify" vertical="center" wrapText="1"/>
    </xf>
    <xf numFmtId="49" fontId="33" fillId="0" borderId="35" xfId="6" applyNumberFormat="1" applyFont="1" applyBorder="1" applyAlignment="1">
      <alignment horizontal="center" vertical="center" wrapText="1"/>
    </xf>
    <xf numFmtId="49" fontId="33" fillId="0" borderId="35" xfId="6" applyNumberFormat="1" applyFont="1" applyBorder="1" applyAlignment="1">
      <alignment horizontal="center"/>
    </xf>
    <xf numFmtId="49" fontId="33" fillId="0" borderId="35" xfId="6" applyNumberFormat="1" applyFont="1" applyBorder="1" applyAlignment="1">
      <alignment horizontal="center" vertical="center"/>
    </xf>
    <xf numFmtId="165" fontId="34" fillId="0" borderId="35" xfId="6" applyFont="1" applyBorder="1" applyAlignment="1">
      <alignment horizontal="left" vertical="center" wrapText="1"/>
    </xf>
    <xf numFmtId="0" fontId="33" fillId="0" borderId="35" xfId="5" applyFont="1" applyBorder="1" applyAlignment="1">
      <alignment horizontal="left" vertical="center" wrapText="1"/>
    </xf>
    <xf numFmtId="0" fontId="33" fillId="0" borderId="35" xfId="5" applyFont="1" applyBorder="1" applyAlignment="1">
      <alignment vertical="center" wrapText="1"/>
    </xf>
    <xf numFmtId="0" fontId="31" fillId="0" borderId="35" xfId="5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/>
    </xf>
    <xf numFmtId="0" fontId="31" fillId="0" borderId="37" xfId="5" applyFont="1" applyBorder="1" applyAlignment="1">
      <alignment vertical="center" wrapText="1"/>
    </xf>
    <xf numFmtId="0" fontId="33" fillId="0" borderId="35" xfId="5" applyFont="1" applyBorder="1" applyAlignment="1">
      <alignment horizontal="justify" vertical="center" wrapText="1"/>
    </xf>
    <xf numFmtId="49" fontId="33" fillId="0" borderId="35" xfId="5" applyNumberFormat="1" applyFont="1" applyBorder="1" applyAlignment="1">
      <alignment horizontal="center" vertical="center" wrapText="1"/>
    </xf>
    <xf numFmtId="49" fontId="33" fillId="0" borderId="35" xfId="5" applyNumberFormat="1" applyFont="1" applyBorder="1" applyAlignment="1">
      <alignment horizontal="center"/>
    </xf>
    <xf numFmtId="0" fontId="34" fillId="0" borderId="35" xfId="5" applyFont="1" applyBorder="1" applyAlignment="1">
      <alignment horizontal="left" vertical="center" wrapText="1"/>
    </xf>
    <xf numFmtId="49" fontId="33" fillId="0" borderId="35" xfId="5" applyNumberFormat="1" applyFont="1" applyBorder="1" applyAlignment="1">
      <alignment horizontal="center" vertical="center"/>
    </xf>
    <xf numFmtId="0" fontId="31" fillId="10" borderId="19" xfId="0" applyFont="1" applyFill="1" applyBorder="1" applyAlignment="1">
      <alignment horizontal="center" vertical="center" wrapText="1"/>
    </xf>
    <xf numFmtId="0" fontId="0" fillId="0" borderId="21" xfId="0" applyBorder="1"/>
    <xf numFmtId="0" fontId="33" fillId="0" borderId="35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33" fillId="0" borderId="35" xfId="0" applyFont="1" applyBorder="1" applyAlignment="1">
      <alignment vertical="center" wrapText="1"/>
    </xf>
    <xf numFmtId="0" fontId="31" fillId="10" borderId="35" xfId="0" applyFont="1" applyFill="1" applyBorder="1" applyAlignment="1">
      <alignment horizontal="left" vertical="center" wrapText="1"/>
    </xf>
    <xf numFmtId="0" fontId="33" fillId="0" borderId="35" xfId="0" applyFont="1" applyBorder="1" applyAlignment="1">
      <alignment horizontal="justify" vertical="center" wrapText="1"/>
    </xf>
    <xf numFmtId="0" fontId="33" fillId="0" borderId="35" xfId="0" applyFont="1" applyBorder="1" applyAlignment="1">
      <alignment horizontal="center" vertical="center" wrapText="1"/>
    </xf>
    <xf numFmtId="0" fontId="34" fillId="7" borderId="35" xfId="0" applyFont="1" applyFill="1" applyBorder="1" applyAlignment="1">
      <alignment horizontal="left" vertical="center" wrapText="1"/>
    </xf>
    <xf numFmtId="0" fontId="33" fillId="7" borderId="35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0" fillId="0" borderId="39" xfId="0" applyBorder="1"/>
    <xf numFmtId="0" fontId="0" fillId="0" borderId="37" xfId="0" applyBorder="1"/>
    <xf numFmtId="0" fontId="31" fillId="10" borderId="35" xfId="0" applyFont="1" applyFill="1" applyBorder="1" applyAlignment="1">
      <alignment vertical="center" wrapText="1"/>
    </xf>
    <xf numFmtId="0" fontId="33" fillId="0" borderId="35" xfId="0" applyFont="1" applyBorder="1" applyAlignment="1">
      <alignment horizontal="center" vertical="center"/>
    </xf>
    <xf numFmtId="0" fontId="29" fillId="7" borderId="0" xfId="1" applyFont="1" applyFill="1" applyAlignment="1">
      <alignment horizontal="center"/>
    </xf>
    <xf numFmtId="0" fontId="33" fillId="0" borderId="35" xfId="1" applyFont="1" applyBorder="1" applyAlignment="1">
      <alignment horizontal="left" vertical="center" wrapText="1"/>
    </xf>
    <xf numFmtId="0" fontId="33" fillId="0" borderId="35" xfId="1" applyFont="1" applyBorder="1" applyAlignment="1">
      <alignment vertical="center" wrapText="1"/>
    </xf>
    <xf numFmtId="0" fontId="31" fillId="11" borderId="35" xfId="1" applyFont="1" applyFill="1" applyBorder="1" applyAlignment="1">
      <alignment horizontal="center" vertical="center" wrapText="1"/>
    </xf>
    <xf numFmtId="0" fontId="33" fillId="0" borderId="35" xfId="1" applyFont="1" applyBorder="1" applyAlignment="1">
      <alignment horizontal="justify" vertical="center" wrapText="1"/>
    </xf>
    <xf numFmtId="0" fontId="33" fillId="0" borderId="35" xfId="1" applyFont="1" applyBorder="1" applyAlignment="1">
      <alignment horizontal="center" vertical="center" wrapText="1"/>
    </xf>
    <xf numFmtId="0" fontId="31" fillId="11" borderId="35" xfId="1" applyFont="1" applyFill="1" applyBorder="1" applyAlignment="1">
      <alignment vertical="center" wrapText="1"/>
    </xf>
    <xf numFmtId="0" fontId="31" fillId="11" borderId="35" xfId="0" applyFont="1" applyFill="1" applyBorder="1" applyAlignment="1">
      <alignment vertical="center" wrapText="1"/>
    </xf>
    <xf numFmtId="0" fontId="31" fillId="11" borderId="35" xfId="0" applyFont="1" applyFill="1" applyBorder="1" applyAlignment="1">
      <alignment horizontal="left" vertical="center" wrapText="1"/>
    </xf>
    <xf numFmtId="0" fontId="31" fillId="12" borderId="35" xfId="0" applyFont="1" applyFill="1" applyBorder="1" applyAlignment="1">
      <alignment horizontal="left" vertical="center" wrapText="1"/>
    </xf>
    <xf numFmtId="0" fontId="31" fillId="12" borderId="35" xfId="0" applyFont="1" applyFill="1" applyBorder="1" applyAlignment="1">
      <alignment vertical="center" wrapText="1"/>
    </xf>
    <xf numFmtId="0" fontId="34" fillId="0" borderId="35" xfId="0" applyFont="1" applyBorder="1" applyAlignment="1">
      <alignment horizontal="left" vertical="center" wrapText="1"/>
    </xf>
    <xf numFmtId="0" fontId="43" fillId="7" borderId="0" xfId="1" applyFont="1" applyFill="1" applyAlignment="1">
      <alignment horizontal="center" vertical="center"/>
    </xf>
    <xf numFmtId="0" fontId="44" fillId="7" borderId="0" xfId="1" applyFont="1" applyFill="1" applyAlignment="1">
      <alignment horizontal="center"/>
    </xf>
    <xf numFmtId="0" fontId="46" fillId="11" borderId="35" xfId="0" applyFont="1" applyFill="1" applyBorder="1" applyAlignment="1">
      <alignment horizontal="left" vertical="center" wrapText="1"/>
    </xf>
    <xf numFmtId="0" fontId="12" fillId="0" borderId="35" xfId="0" applyFont="1" applyBorder="1" applyAlignment="1">
      <alignment horizontal="center" vertical="center" wrapText="1"/>
    </xf>
    <xf numFmtId="0" fontId="5" fillId="0" borderId="35" xfId="1" applyBorder="1" applyAlignment="1">
      <alignment horizontal="center"/>
    </xf>
    <xf numFmtId="0" fontId="47" fillId="0" borderId="35" xfId="0" applyFont="1" applyBorder="1" applyAlignment="1">
      <alignment horizontal="left" vertical="center" wrapText="1"/>
    </xf>
    <xf numFmtId="0" fontId="44" fillId="7" borderId="35" xfId="1" applyFont="1" applyFill="1" applyBorder="1" applyAlignment="1">
      <alignment horizontal="center"/>
    </xf>
    <xf numFmtId="0" fontId="12" fillId="0" borderId="35" xfId="0" applyFont="1" applyBorder="1" applyAlignment="1">
      <alignment horizontal="center" wrapText="1"/>
    </xf>
    <xf numFmtId="0" fontId="43" fillId="7" borderId="0" xfId="0" applyFont="1" applyFill="1" applyAlignment="1">
      <alignment horizontal="center" vertical="center" wrapText="1"/>
    </xf>
    <xf numFmtId="0" fontId="29" fillId="7" borderId="0" xfId="3" applyFont="1" applyFill="1" applyAlignment="1">
      <alignment horizontal="center"/>
    </xf>
  </cellXfs>
  <cellStyles count="866">
    <cellStyle name="Normal_7k,9k,12k,18k and 24k GREE COZY spec" xfId="15" xr:uid="{00000000-0005-0000-0000-000000000000}"/>
    <cellStyle name="Normal_MD Tech spec standard form" xfId="35" xr:uid="{00000000-0005-0000-0000-000001000000}"/>
    <cellStyle name="Гиперссылка" xfId="38" builtinId="8"/>
    <cellStyle name="Денежный 2" xfId="42" xr:uid="{00000000-0005-0000-0000-000003000000}"/>
    <cellStyle name="Обычный" xfId="0" builtinId="0"/>
    <cellStyle name="Обычный 2" xfId="40" xr:uid="{00000000-0005-0000-0000-000005000000}"/>
    <cellStyle name="Обычный 2 11" xfId="41" xr:uid="{00000000-0005-0000-0000-000006000000}"/>
    <cellStyle name="Обычный 2 12" xfId="43" xr:uid="{00000000-0005-0000-0000-000007000000}"/>
    <cellStyle name="Обычный 2 13" xfId="44" xr:uid="{00000000-0005-0000-0000-000008000000}"/>
    <cellStyle name="Обычный 2 2" xfId="19" xr:uid="{00000000-0005-0000-0000-000009000000}"/>
    <cellStyle name="Обычный 2 2 2" xfId="1" xr:uid="{00000000-0005-0000-0000-00000A000000}"/>
    <cellStyle name="Обычный 2 2 3" xfId="2" xr:uid="{00000000-0005-0000-0000-00000B000000}"/>
    <cellStyle name="Обычный 2 2 4" xfId="45" xr:uid="{00000000-0005-0000-0000-00000C000000}"/>
    <cellStyle name="Обычный 2 3" xfId="3" xr:uid="{00000000-0005-0000-0000-00000D000000}"/>
    <cellStyle name="Обычный 2 3 2" xfId="46" xr:uid="{00000000-0005-0000-0000-00000E000000}"/>
    <cellStyle name="Обычный 2 4" xfId="47" xr:uid="{00000000-0005-0000-0000-00000F000000}"/>
    <cellStyle name="Обычный 2 5" xfId="48" xr:uid="{00000000-0005-0000-0000-000010000000}"/>
    <cellStyle name="Обычный 2 6" xfId="49" xr:uid="{00000000-0005-0000-0000-000011000000}"/>
    <cellStyle name="Обычный 2 7" xfId="50" xr:uid="{00000000-0005-0000-0000-000012000000}"/>
    <cellStyle name="Обычный 2 8" xfId="51" xr:uid="{00000000-0005-0000-0000-000013000000}"/>
    <cellStyle name="Обычный 2 9" xfId="52" xr:uid="{00000000-0005-0000-0000-000014000000}"/>
    <cellStyle name="Обычный 27" xfId="21" xr:uid="{00000000-0005-0000-0000-000015000000}"/>
    <cellStyle name="Обычный 28" xfId="22" xr:uid="{00000000-0005-0000-0000-000016000000}"/>
    <cellStyle name="Обычный 29" xfId="23" xr:uid="{00000000-0005-0000-0000-000017000000}"/>
    <cellStyle name="Обычный 3" xfId="37" xr:uid="{00000000-0005-0000-0000-000018000000}"/>
    <cellStyle name="Обычный 3 2" xfId="54" xr:uid="{00000000-0005-0000-0000-000019000000}"/>
    <cellStyle name="Обычный 3 3" xfId="53" xr:uid="{00000000-0005-0000-0000-00001A000000}"/>
    <cellStyle name="Обычный 30" xfId="24" xr:uid="{00000000-0005-0000-0000-00001B000000}"/>
    <cellStyle name="Обычный 31" xfId="25" xr:uid="{00000000-0005-0000-0000-00001C000000}"/>
    <cellStyle name="Обычный 33" xfId="26" xr:uid="{00000000-0005-0000-0000-00001D000000}"/>
    <cellStyle name="Обычный 34" xfId="27" xr:uid="{00000000-0005-0000-0000-00001E000000}"/>
    <cellStyle name="Обычный 35" xfId="31" xr:uid="{00000000-0005-0000-0000-00001F000000}"/>
    <cellStyle name="Обычный 36" xfId="28" xr:uid="{00000000-0005-0000-0000-000020000000}"/>
    <cellStyle name="Обычный 37" xfId="32" xr:uid="{00000000-0005-0000-0000-000021000000}"/>
    <cellStyle name="Обычный 38" xfId="29" xr:uid="{00000000-0005-0000-0000-000022000000}"/>
    <cellStyle name="Обычный 39" xfId="33" xr:uid="{00000000-0005-0000-0000-000023000000}"/>
    <cellStyle name="Обычный 4" xfId="6" xr:uid="{00000000-0005-0000-0000-000024000000}"/>
    <cellStyle name="Обычный 4 2" xfId="55" xr:uid="{00000000-0005-0000-0000-000025000000}"/>
    <cellStyle name="Обычный 40" xfId="30" xr:uid="{00000000-0005-0000-0000-000026000000}"/>
    <cellStyle name="Обычный 41" xfId="34" xr:uid="{00000000-0005-0000-0000-000027000000}"/>
    <cellStyle name="Обычный 5" xfId="4" xr:uid="{00000000-0005-0000-0000-000028000000}"/>
    <cellStyle name="Обычный 5 2" xfId="56" xr:uid="{00000000-0005-0000-0000-000029000000}"/>
    <cellStyle name="Обычный 6" xfId="5" xr:uid="{00000000-0005-0000-0000-00002A000000}"/>
    <cellStyle name="Обычный 7" xfId="39" xr:uid="{00000000-0005-0000-0000-00002B000000}"/>
    <cellStyle name="Стиль 1" xfId="57" xr:uid="{00000000-0005-0000-0000-00002C000000}"/>
    <cellStyle name="Финансовый 10" xfId="58" xr:uid="{00000000-0005-0000-0000-00002D000000}"/>
    <cellStyle name="Финансовый 11" xfId="59" xr:uid="{00000000-0005-0000-0000-00002E000000}"/>
    <cellStyle name="Финансовый 11 2" xfId="60" xr:uid="{00000000-0005-0000-0000-00002F000000}"/>
    <cellStyle name="Финансовый 11 2 2" xfId="61" xr:uid="{00000000-0005-0000-0000-000030000000}"/>
    <cellStyle name="Финансовый 11 2 2 2" xfId="62" xr:uid="{00000000-0005-0000-0000-000031000000}"/>
    <cellStyle name="Финансовый 11 2 2 2 2" xfId="63" xr:uid="{00000000-0005-0000-0000-000032000000}"/>
    <cellStyle name="Финансовый 11 2 2 2 3" xfId="64" xr:uid="{00000000-0005-0000-0000-000033000000}"/>
    <cellStyle name="Финансовый 11 2 2 3" xfId="65" xr:uid="{00000000-0005-0000-0000-000034000000}"/>
    <cellStyle name="Финансовый 11 2 2 3 2" xfId="66" xr:uid="{00000000-0005-0000-0000-000035000000}"/>
    <cellStyle name="Финансовый 11 2 2 3 3" xfId="67" xr:uid="{00000000-0005-0000-0000-000036000000}"/>
    <cellStyle name="Финансовый 11 2 2 4" xfId="68" xr:uid="{00000000-0005-0000-0000-000037000000}"/>
    <cellStyle name="Финансовый 11 2 2 5" xfId="69" xr:uid="{00000000-0005-0000-0000-000038000000}"/>
    <cellStyle name="Финансовый 11 2 3" xfId="70" xr:uid="{00000000-0005-0000-0000-000039000000}"/>
    <cellStyle name="Финансовый 11 2 3 2" xfId="71" xr:uid="{00000000-0005-0000-0000-00003A000000}"/>
    <cellStyle name="Финансовый 11 2 3 3" xfId="72" xr:uid="{00000000-0005-0000-0000-00003B000000}"/>
    <cellStyle name="Финансовый 11 2 4" xfId="73" xr:uid="{00000000-0005-0000-0000-00003C000000}"/>
    <cellStyle name="Финансовый 11 2 4 2" xfId="74" xr:uid="{00000000-0005-0000-0000-00003D000000}"/>
    <cellStyle name="Финансовый 11 2 4 3" xfId="75" xr:uid="{00000000-0005-0000-0000-00003E000000}"/>
    <cellStyle name="Финансовый 11 2 5" xfId="76" xr:uid="{00000000-0005-0000-0000-00003F000000}"/>
    <cellStyle name="Финансовый 11 2 6" xfId="77" xr:uid="{00000000-0005-0000-0000-000040000000}"/>
    <cellStyle name="Финансовый 11 3" xfId="78" xr:uid="{00000000-0005-0000-0000-000041000000}"/>
    <cellStyle name="Финансовый 11 3 2" xfId="79" xr:uid="{00000000-0005-0000-0000-000042000000}"/>
    <cellStyle name="Финансовый 11 3 2 2" xfId="80" xr:uid="{00000000-0005-0000-0000-000043000000}"/>
    <cellStyle name="Финансовый 11 3 2 2 2" xfId="81" xr:uid="{00000000-0005-0000-0000-000044000000}"/>
    <cellStyle name="Финансовый 11 3 2 2 3" xfId="82" xr:uid="{00000000-0005-0000-0000-000045000000}"/>
    <cellStyle name="Финансовый 11 3 2 3" xfId="83" xr:uid="{00000000-0005-0000-0000-000046000000}"/>
    <cellStyle name="Финансовый 11 3 2 3 2" xfId="84" xr:uid="{00000000-0005-0000-0000-000047000000}"/>
    <cellStyle name="Финансовый 11 3 2 3 3" xfId="85" xr:uid="{00000000-0005-0000-0000-000048000000}"/>
    <cellStyle name="Финансовый 11 3 2 4" xfId="86" xr:uid="{00000000-0005-0000-0000-000049000000}"/>
    <cellStyle name="Финансовый 11 3 2 5" xfId="87" xr:uid="{00000000-0005-0000-0000-00004A000000}"/>
    <cellStyle name="Финансовый 11 3 3" xfId="88" xr:uid="{00000000-0005-0000-0000-00004B000000}"/>
    <cellStyle name="Финансовый 11 3 3 2" xfId="89" xr:uid="{00000000-0005-0000-0000-00004C000000}"/>
    <cellStyle name="Финансовый 11 3 3 3" xfId="90" xr:uid="{00000000-0005-0000-0000-00004D000000}"/>
    <cellStyle name="Финансовый 11 3 4" xfId="91" xr:uid="{00000000-0005-0000-0000-00004E000000}"/>
    <cellStyle name="Финансовый 11 3 4 2" xfId="92" xr:uid="{00000000-0005-0000-0000-00004F000000}"/>
    <cellStyle name="Финансовый 11 3 4 3" xfId="93" xr:uid="{00000000-0005-0000-0000-000050000000}"/>
    <cellStyle name="Финансовый 11 3 5" xfId="94" xr:uid="{00000000-0005-0000-0000-000051000000}"/>
    <cellStyle name="Финансовый 11 3 6" xfId="95" xr:uid="{00000000-0005-0000-0000-000052000000}"/>
    <cellStyle name="Финансовый 11 4" xfId="96" xr:uid="{00000000-0005-0000-0000-000053000000}"/>
    <cellStyle name="Финансовый 11 4 2" xfId="97" xr:uid="{00000000-0005-0000-0000-000054000000}"/>
    <cellStyle name="Финансовый 11 4 2 2" xfId="98" xr:uid="{00000000-0005-0000-0000-000055000000}"/>
    <cellStyle name="Финансовый 11 4 2 2 2" xfId="99" xr:uid="{00000000-0005-0000-0000-000056000000}"/>
    <cellStyle name="Финансовый 11 4 2 2 3" xfId="100" xr:uid="{00000000-0005-0000-0000-000057000000}"/>
    <cellStyle name="Финансовый 11 4 2 3" xfId="101" xr:uid="{00000000-0005-0000-0000-000058000000}"/>
    <cellStyle name="Финансовый 11 4 2 3 2" xfId="102" xr:uid="{00000000-0005-0000-0000-000059000000}"/>
    <cellStyle name="Финансовый 11 4 2 3 3" xfId="103" xr:uid="{00000000-0005-0000-0000-00005A000000}"/>
    <cellStyle name="Финансовый 11 4 2 4" xfId="104" xr:uid="{00000000-0005-0000-0000-00005B000000}"/>
    <cellStyle name="Финансовый 11 4 2 5" xfId="105" xr:uid="{00000000-0005-0000-0000-00005C000000}"/>
    <cellStyle name="Финансовый 11 4 3" xfId="106" xr:uid="{00000000-0005-0000-0000-00005D000000}"/>
    <cellStyle name="Финансовый 11 4 3 2" xfId="107" xr:uid="{00000000-0005-0000-0000-00005E000000}"/>
    <cellStyle name="Финансовый 11 4 3 3" xfId="108" xr:uid="{00000000-0005-0000-0000-00005F000000}"/>
    <cellStyle name="Финансовый 11 4 4" xfId="109" xr:uid="{00000000-0005-0000-0000-000060000000}"/>
    <cellStyle name="Финансовый 11 4 4 2" xfId="110" xr:uid="{00000000-0005-0000-0000-000061000000}"/>
    <cellStyle name="Финансовый 11 4 4 3" xfId="111" xr:uid="{00000000-0005-0000-0000-000062000000}"/>
    <cellStyle name="Финансовый 11 4 5" xfId="112" xr:uid="{00000000-0005-0000-0000-000063000000}"/>
    <cellStyle name="Финансовый 11 4 6" xfId="113" xr:uid="{00000000-0005-0000-0000-000064000000}"/>
    <cellStyle name="Финансовый 11 5" xfId="114" xr:uid="{00000000-0005-0000-0000-000065000000}"/>
    <cellStyle name="Финансовый 11 5 2" xfId="115" xr:uid="{00000000-0005-0000-0000-000066000000}"/>
    <cellStyle name="Финансовый 11 5 2 2" xfId="116" xr:uid="{00000000-0005-0000-0000-000067000000}"/>
    <cellStyle name="Финансовый 11 5 2 3" xfId="117" xr:uid="{00000000-0005-0000-0000-000068000000}"/>
    <cellStyle name="Финансовый 11 5 3" xfId="118" xr:uid="{00000000-0005-0000-0000-000069000000}"/>
    <cellStyle name="Финансовый 11 5 3 2" xfId="119" xr:uid="{00000000-0005-0000-0000-00006A000000}"/>
    <cellStyle name="Финансовый 11 5 3 3" xfId="120" xr:uid="{00000000-0005-0000-0000-00006B000000}"/>
    <cellStyle name="Финансовый 11 5 4" xfId="121" xr:uid="{00000000-0005-0000-0000-00006C000000}"/>
    <cellStyle name="Финансовый 11 5 5" xfId="122" xr:uid="{00000000-0005-0000-0000-00006D000000}"/>
    <cellStyle name="Финансовый 11 6" xfId="123" xr:uid="{00000000-0005-0000-0000-00006E000000}"/>
    <cellStyle name="Финансовый 11 6 2" xfId="124" xr:uid="{00000000-0005-0000-0000-00006F000000}"/>
    <cellStyle name="Финансовый 11 6 3" xfId="125" xr:uid="{00000000-0005-0000-0000-000070000000}"/>
    <cellStyle name="Финансовый 11 7" xfId="126" xr:uid="{00000000-0005-0000-0000-000071000000}"/>
    <cellStyle name="Финансовый 11 7 2" xfId="127" xr:uid="{00000000-0005-0000-0000-000072000000}"/>
    <cellStyle name="Финансовый 11 7 3" xfId="128" xr:uid="{00000000-0005-0000-0000-000073000000}"/>
    <cellStyle name="Финансовый 11 8" xfId="129" xr:uid="{00000000-0005-0000-0000-000074000000}"/>
    <cellStyle name="Финансовый 11 9" xfId="130" xr:uid="{00000000-0005-0000-0000-000075000000}"/>
    <cellStyle name="Финансовый 12" xfId="131" xr:uid="{00000000-0005-0000-0000-000076000000}"/>
    <cellStyle name="Финансовый 12 2" xfId="132" xr:uid="{00000000-0005-0000-0000-000077000000}"/>
    <cellStyle name="Финансовый 12 2 2" xfId="133" xr:uid="{00000000-0005-0000-0000-000078000000}"/>
    <cellStyle name="Финансовый 12 2 2 2" xfId="134" xr:uid="{00000000-0005-0000-0000-000079000000}"/>
    <cellStyle name="Финансовый 12 2 2 3" xfId="135" xr:uid="{00000000-0005-0000-0000-00007A000000}"/>
    <cellStyle name="Финансовый 12 2 3" xfId="136" xr:uid="{00000000-0005-0000-0000-00007B000000}"/>
    <cellStyle name="Финансовый 12 2 3 2" xfId="137" xr:uid="{00000000-0005-0000-0000-00007C000000}"/>
    <cellStyle name="Финансовый 12 2 3 3" xfId="138" xr:uid="{00000000-0005-0000-0000-00007D000000}"/>
    <cellStyle name="Финансовый 12 2 4" xfId="139" xr:uid="{00000000-0005-0000-0000-00007E000000}"/>
    <cellStyle name="Финансовый 12 2 5" xfId="140" xr:uid="{00000000-0005-0000-0000-00007F000000}"/>
    <cellStyle name="Финансовый 12 3" xfId="141" xr:uid="{00000000-0005-0000-0000-000080000000}"/>
    <cellStyle name="Финансовый 12 3 2" xfId="142" xr:uid="{00000000-0005-0000-0000-000081000000}"/>
    <cellStyle name="Финансовый 12 3 3" xfId="143" xr:uid="{00000000-0005-0000-0000-000082000000}"/>
    <cellStyle name="Финансовый 12 4" xfId="144" xr:uid="{00000000-0005-0000-0000-000083000000}"/>
    <cellStyle name="Финансовый 12 4 2" xfId="145" xr:uid="{00000000-0005-0000-0000-000084000000}"/>
    <cellStyle name="Финансовый 12 4 3" xfId="146" xr:uid="{00000000-0005-0000-0000-000085000000}"/>
    <cellStyle name="Финансовый 12 5" xfId="147" xr:uid="{00000000-0005-0000-0000-000086000000}"/>
    <cellStyle name="Финансовый 12 6" xfId="148" xr:uid="{00000000-0005-0000-0000-000087000000}"/>
    <cellStyle name="Финансовый 13" xfId="149" xr:uid="{00000000-0005-0000-0000-000088000000}"/>
    <cellStyle name="Финансовый 13 2" xfId="150" xr:uid="{00000000-0005-0000-0000-000089000000}"/>
    <cellStyle name="Финансовый 13 2 2" xfId="151" xr:uid="{00000000-0005-0000-0000-00008A000000}"/>
    <cellStyle name="Финансовый 13 2 3" xfId="152" xr:uid="{00000000-0005-0000-0000-00008B000000}"/>
    <cellStyle name="Финансовый 13 3" xfId="153" xr:uid="{00000000-0005-0000-0000-00008C000000}"/>
    <cellStyle name="Финансовый 13 3 2" xfId="154" xr:uid="{00000000-0005-0000-0000-00008D000000}"/>
    <cellStyle name="Финансовый 13 3 3" xfId="155" xr:uid="{00000000-0005-0000-0000-00008E000000}"/>
    <cellStyle name="Финансовый 13 4" xfId="156" xr:uid="{00000000-0005-0000-0000-00008F000000}"/>
    <cellStyle name="Финансовый 13 5" xfId="157" xr:uid="{00000000-0005-0000-0000-000090000000}"/>
    <cellStyle name="Финансовый 14" xfId="158" xr:uid="{00000000-0005-0000-0000-000091000000}"/>
    <cellStyle name="Финансовый 14 2" xfId="159" xr:uid="{00000000-0005-0000-0000-000092000000}"/>
    <cellStyle name="Финансовый 14 3" xfId="160" xr:uid="{00000000-0005-0000-0000-000093000000}"/>
    <cellStyle name="Финансовый 15" xfId="161" xr:uid="{00000000-0005-0000-0000-000094000000}"/>
    <cellStyle name="Финансовый 16" xfId="865" xr:uid="{00000000-0005-0000-0000-000095000000}"/>
    <cellStyle name="Финансовый 2" xfId="162" xr:uid="{00000000-0005-0000-0000-000096000000}"/>
    <cellStyle name="Финансовый 2 10" xfId="163" xr:uid="{00000000-0005-0000-0000-000097000000}"/>
    <cellStyle name="Финансовый 2 2" xfId="164" xr:uid="{00000000-0005-0000-0000-000098000000}"/>
    <cellStyle name="Финансовый 2 2 2" xfId="165" xr:uid="{00000000-0005-0000-0000-000099000000}"/>
    <cellStyle name="Финансовый 2 2 2 2" xfId="166" xr:uid="{00000000-0005-0000-0000-00009A000000}"/>
    <cellStyle name="Финансовый 2 2 2 2 2" xfId="167" xr:uid="{00000000-0005-0000-0000-00009B000000}"/>
    <cellStyle name="Финансовый 2 2 2 2 2 2" xfId="168" xr:uid="{00000000-0005-0000-0000-00009C000000}"/>
    <cellStyle name="Финансовый 2 2 2 2 2 2 2" xfId="169" xr:uid="{00000000-0005-0000-0000-00009D000000}"/>
    <cellStyle name="Финансовый 2 2 2 2 2 2 2 2" xfId="170" xr:uid="{00000000-0005-0000-0000-00009E000000}"/>
    <cellStyle name="Финансовый 2 2 2 2 2 2 2 2 2" xfId="171" xr:uid="{00000000-0005-0000-0000-00009F000000}"/>
    <cellStyle name="Финансовый 2 2 2 2 2 2 2 3" xfId="172" xr:uid="{00000000-0005-0000-0000-0000A0000000}"/>
    <cellStyle name="Финансовый 2 2 2 2 2 2 3" xfId="173" xr:uid="{00000000-0005-0000-0000-0000A1000000}"/>
    <cellStyle name="Финансовый 2 2 2 2 2 2 3 2" xfId="174" xr:uid="{00000000-0005-0000-0000-0000A2000000}"/>
    <cellStyle name="Финансовый 2 2 2 2 2 2 4" xfId="175" xr:uid="{00000000-0005-0000-0000-0000A3000000}"/>
    <cellStyle name="Финансовый 2 2 2 2 2 3" xfId="176" xr:uid="{00000000-0005-0000-0000-0000A4000000}"/>
    <cellStyle name="Финансовый 2 2 2 2 2 3 2" xfId="177" xr:uid="{00000000-0005-0000-0000-0000A5000000}"/>
    <cellStyle name="Финансовый 2 2 2 2 2 3 2 2" xfId="178" xr:uid="{00000000-0005-0000-0000-0000A6000000}"/>
    <cellStyle name="Финансовый 2 2 2 2 2 3 3" xfId="179" xr:uid="{00000000-0005-0000-0000-0000A7000000}"/>
    <cellStyle name="Финансовый 2 2 2 2 2 4" xfId="180" xr:uid="{00000000-0005-0000-0000-0000A8000000}"/>
    <cellStyle name="Финансовый 2 2 2 2 2 4 2" xfId="181" xr:uid="{00000000-0005-0000-0000-0000A9000000}"/>
    <cellStyle name="Финансовый 2 2 2 2 2 5" xfId="182" xr:uid="{00000000-0005-0000-0000-0000AA000000}"/>
    <cellStyle name="Финансовый 2 2 2 2 3" xfId="183" xr:uid="{00000000-0005-0000-0000-0000AB000000}"/>
    <cellStyle name="Финансовый 2 2 2 2 3 2" xfId="184" xr:uid="{00000000-0005-0000-0000-0000AC000000}"/>
    <cellStyle name="Финансовый 2 2 2 2 3 2 2" xfId="185" xr:uid="{00000000-0005-0000-0000-0000AD000000}"/>
    <cellStyle name="Финансовый 2 2 2 2 3 2 2 2" xfId="186" xr:uid="{00000000-0005-0000-0000-0000AE000000}"/>
    <cellStyle name="Финансовый 2 2 2 2 3 2 3" xfId="187" xr:uid="{00000000-0005-0000-0000-0000AF000000}"/>
    <cellStyle name="Финансовый 2 2 2 2 3 3" xfId="188" xr:uid="{00000000-0005-0000-0000-0000B0000000}"/>
    <cellStyle name="Финансовый 2 2 2 2 3 3 2" xfId="189" xr:uid="{00000000-0005-0000-0000-0000B1000000}"/>
    <cellStyle name="Финансовый 2 2 2 2 3 4" xfId="190" xr:uid="{00000000-0005-0000-0000-0000B2000000}"/>
    <cellStyle name="Финансовый 2 2 2 2 4" xfId="191" xr:uid="{00000000-0005-0000-0000-0000B3000000}"/>
    <cellStyle name="Финансовый 2 2 2 2 4 2" xfId="192" xr:uid="{00000000-0005-0000-0000-0000B4000000}"/>
    <cellStyle name="Финансовый 2 2 2 2 4 2 2" xfId="193" xr:uid="{00000000-0005-0000-0000-0000B5000000}"/>
    <cellStyle name="Финансовый 2 2 2 2 4 3" xfId="194" xr:uid="{00000000-0005-0000-0000-0000B6000000}"/>
    <cellStyle name="Финансовый 2 2 2 2 5" xfId="195" xr:uid="{00000000-0005-0000-0000-0000B7000000}"/>
    <cellStyle name="Финансовый 2 2 2 2 5 2" xfId="196" xr:uid="{00000000-0005-0000-0000-0000B8000000}"/>
    <cellStyle name="Финансовый 2 2 2 2 6" xfId="197" xr:uid="{00000000-0005-0000-0000-0000B9000000}"/>
    <cellStyle name="Финансовый 2 2 2 3" xfId="198" xr:uid="{00000000-0005-0000-0000-0000BA000000}"/>
    <cellStyle name="Финансовый 2 2 2 3 2" xfId="199" xr:uid="{00000000-0005-0000-0000-0000BB000000}"/>
    <cellStyle name="Финансовый 2 2 2 3 2 2" xfId="200" xr:uid="{00000000-0005-0000-0000-0000BC000000}"/>
    <cellStyle name="Финансовый 2 2 2 3 2 2 2" xfId="201" xr:uid="{00000000-0005-0000-0000-0000BD000000}"/>
    <cellStyle name="Финансовый 2 2 2 3 2 2 2 2" xfId="202" xr:uid="{00000000-0005-0000-0000-0000BE000000}"/>
    <cellStyle name="Финансовый 2 2 2 3 2 2 3" xfId="203" xr:uid="{00000000-0005-0000-0000-0000BF000000}"/>
    <cellStyle name="Финансовый 2 2 2 3 2 3" xfId="204" xr:uid="{00000000-0005-0000-0000-0000C0000000}"/>
    <cellStyle name="Финансовый 2 2 2 3 2 3 2" xfId="205" xr:uid="{00000000-0005-0000-0000-0000C1000000}"/>
    <cellStyle name="Финансовый 2 2 2 3 2 4" xfId="206" xr:uid="{00000000-0005-0000-0000-0000C2000000}"/>
    <cellStyle name="Финансовый 2 2 2 3 3" xfId="207" xr:uid="{00000000-0005-0000-0000-0000C3000000}"/>
    <cellStyle name="Финансовый 2 2 2 3 3 2" xfId="208" xr:uid="{00000000-0005-0000-0000-0000C4000000}"/>
    <cellStyle name="Финансовый 2 2 2 3 3 2 2" xfId="209" xr:uid="{00000000-0005-0000-0000-0000C5000000}"/>
    <cellStyle name="Финансовый 2 2 2 3 3 3" xfId="210" xr:uid="{00000000-0005-0000-0000-0000C6000000}"/>
    <cellStyle name="Финансовый 2 2 2 3 4" xfId="211" xr:uid="{00000000-0005-0000-0000-0000C7000000}"/>
    <cellStyle name="Финансовый 2 2 2 3 4 2" xfId="212" xr:uid="{00000000-0005-0000-0000-0000C8000000}"/>
    <cellStyle name="Финансовый 2 2 2 3 5" xfId="213" xr:uid="{00000000-0005-0000-0000-0000C9000000}"/>
    <cellStyle name="Финансовый 2 2 2 4" xfId="214" xr:uid="{00000000-0005-0000-0000-0000CA000000}"/>
    <cellStyle name="Финансовый 2 2 2 4 2" xfId="215" xr:uid="{00000000-0005-0000-0000-0000CB000000}"/>
    <cellStyle name="Финансовый 2 2 2 4 2 2" xfId="216" xr:uid="{00000000-0005-0000-0000-0000CC000000}"/>
    <cellStyle name="Финансовый 2 2 2 4 2 2 2" xfId="217" xr:uid="{00000000-0005-0000-0000-0000CD000000}"/>
    <cellStyle name="Финансовый 2 2 2 4 2 3" xfId="218" xr:uid="{00000000-0005-0000-0000-0000CE000000}"/>
    <cellStyle name="Финансовый 2 2 2 4 3" xfId="219" xr:uid="{00000000-0005-0000-0000-0000CF000000}"/>
    <cellStyle name="Финансовый 2 2 2 4 3 2" xfId="220" xr:uid="{00000000-0005-0000-0000-0000D0000000}"/>
    <cellStyle name="Финансовый 2 2 2 4 4" xfId="221" xr:uid="{00000000-0005-0000-0000-0000D1000000}"/>
    <cellStyle name="Финансовый 2 2 2 5" xfId="222" xr:uid="{00000000-0005-0000-0000-0000D2000000}"/>
    <cellStyle name="Финансовый 2 2 2 5 2" xfId="223" xr:uid="{00000000-0005-0000-0000-0000D3000000}"/>
    <cellStyle name="Финансовый 2 2 2 5 2 2" xfId="224" xr:uid="{00000000-0005-0000-0000-0000D4000000}"/>
    <cellStyle name="Финансовый 2 2 2 5 3" xfId="225" xr:uid="{00000000-0005-0000-0000-0000D5000000}"/>
    <cellStyle name="Финансовый 2 2 2 6" xfId="226" xr:uid="{00000000-0005-0000-0000-0000D6000000}"/>
    <cellStyle name="Финансовый 2 2 2 6 2" xfId="227" xr:uid="{00000000-0005-0000-0000-0000D7000000}"/>
    <cellStyle name="Финансовый 2 2 2 7" xfId="228" xr:uid="{00000000-0005-0000-0000-0000D8000000}"/>
    <cellStyle name="Финансовый 2 2 3" xfId="229" xr:uid="{00000000-0005-0000-0000-0000D9000000}"/>
    <cellStyle name="Финансовый 2 2 3 2" xfId="230" xr:uid="{00000000-0005-0000-0000-0000DA000000}"/>
    <cellStyle name="Финансовый 2 2 3 2 2" xfId="231" xr:uid="{00000000-0005-0000-0000-0000DB000000}"/>
    <cellStyle name="Финансовый 2 2 3 2 2 2" xfId="232" xr:uid="{00000000-0005-0000-0000-0000DC000000}"/>
    <cellStyle name="Финансовый 2 2 3 2 2 2 2" xfId="233" xr:uid="{00000000-0005-0000-0000-0000DD000000}"/>
    <cellStyle name="Финансовый 2 2 3 2 2 2 2 2" xfId="234" xr:uid="{00000000-0005-0000-0000-0000DE000000}"/>
    <cellStyle name="Финансовый 2 2 3 2 2 2 2 2 2" xfId="235" xr:uid="{00000000-0005-0000-0000-0000DF000000}"/>
    <cellStyle name="Финансовый 2 2 3 2 2 2 2 3" xfId="236" xr:uid="{00000000-0005-0000-0000-0000E0000000}"/>
    <cellStyle name="Финансовый 2 2 3 2 2 2 3" xfId="237" xr:uid="{00000000-0005-0000-0000-0000E1000000}"/>
    <cellStyle name="Финансовый 2 2 3 2 2 2 3 2" xfId="238" xr:uid="{00000000-0005-0000-0000-0000E2000000}"/>
    <cellStyle name="Финансовый 2 2 3 2 2 2 4" xfId="239" xr:uid="{00000000-0005-0000-0000-0000E3000000}"/>
    <cellStyle name="Финансовый 2 2 3 2 2 3" xfId="240" xr:uid="{00000000-0005-0000-0000-0000E4000000}"/>
    <cellStyle name="Финансовый 2 2 3 2 2 3 2" xfId="241" xr:uid="{00000000-0005-0000-0000-0000E5000000}"/>
    <cellStyle name="Финансовый 2 2 3 2 2 3 2 2" xfId="242" xr:uid="{00000000-0005-0000-0000-0000E6000000}"/>
    <cellStyle name="Финансовый 2 2 3 2 2 3 3" xfId="243" xr:uid="{00000000-0005-0000-0000-0000E7000000}"/>
    <cellStyle name="Финансовый 2 2 3 2 2 4" xfId="244" xr:uid="{00000000-0005-0000-0000-0000E8000000}"/>
    <cellStyle name="Финансовый 2 2 3 2 2 4 2" xfId="245" xr:uid="{00000000-0005-0000-0000-0000E9000000}"/>
    <cellStyle name="Финансовый 2 2 3 2 2 5" xfId="246" xr:uid="{00000000-0005-0000-0000-0000EA000000}"/>
    <cellStyle name="Финансовый 2 2 3 2 3" xfId="247" xr:uid="{00000000-0005-0000-0000-0000EB000000}"/>
    <cellStyle name="Финансовый 2 2 3 2 3 2" xfId="248" xr:uid="{00000000-0005-0000-0000-0000EC000000}"/>
    <cellStyle name="Финансовый 2 2 3 2 3 2 2" xfId="249" xr:uid="{00000000-0005-0000-0000-0000ED000000}"/>
    <cellStyle name="Финансовый 2 2 3 2 3 2 2 2" xfId="250" xr:uid="{00000000-0005-0000-0000-0000EE000000}"/>
    <cellStyle name="Финансовый 2 2 3 2 3 2 3" xfId="251" xr:uid="{00000000-0005-0000-0000-0000EF000000}"/>
    <cellStyle name="Финансовый 2 2 3 2 3 3" xfId="252" xr:uid="{00000000-0005-0000-0000-0000F0000000}"/>
    <cellStyle name="Финансовый 2 2 3 2 3 3 2" xfId="253" xr:uid="{00000000-0005-0000-0000-0000F1000000}"/>
    <cellStyle name="Финансовый 2 2 3 2 3 4" xfId="254" xr:uid="{00000000-0005-0000-0000-0000F2000000}"/>
    <cellStyle name="Финансовый 2 2 3 2 4" xfId="255" xr:uid="{00000000-0005-0000-0000-0000F3000000}"/>
    <cellStyle name="Финансовый 2 2 3 2 4 2" xfId="256" xr:uid="{00000000-0005-0000-0000-0000F4000000}"/>
    <cellStyle name="Финансовый 2 2 3 2 4 2 2" xfId="257" xr:uid="{00000000-0005-0000-0000-0000F5000000}"/>
    <cellStyle name="Финансовый 2 2 3 2 4 3" xfId="258" xr:uid="{00000000-0005-0000-0000-0000F6000000}"/>
    <cellStyle name="Финансовый 2 2 3 2 5" xfId="259" xr:uid="{00000000-0005-0000-0000-0000F7000000}"/>
    <cellStyle name="Финансовый 2 2 3 2 5 2" xfId="260" xr:uid="{00000000-0005-0000-0000-0000F8000000}"/>
    <cellStyle name="Финансовый 2 2 3 2 6" xfId="261" xr:uid="{00000000-0005-0000-0000-0000F9000000}"/>
    <cellStyle name="Финансовый 2 2 3 3" xfId="262" xr:uid="{00000000-0005-0000-0000-0000FA000000}"/>
    <cellStyle name="Финансовый 2 2 3 3 2" xfId="263" xr:uid="{00000000-0005-0000-0000-0000FB000000}"/>
    <cellStyle name="Финансовый 2 2 3 3 2 2" xfId="264" xr:uid="{00000000-0005-0000-0000-0000FC000000}"/>
    <cellStyle name="Финансовый 2 2 3 3 2 2 2" xfId="265" xr:uid="{00000000-0005-0000-0000-0000FD000000}"/>
    <cellStyle name="Финансовый 2 2 3 3 2 2 2 2" xfId="266" xr:uid="{00000000-0005-0000-0000-0000FE000000}"/>
    <cellStyle name="Финансовый 2 2 3 3 2 2 3" xfId="267" xr:uid="{00000000-0005-0000-0000-0000FF000000}"/>
    <cellStyle name="Финансовый 2 2 3 3 2 3" xfId="268" xr:uid="{00000000-0005-0000-0000-000000010000}"/>
    <cellStyle name="Финансовый 2 2 3 3 2 3 2" xfId="269" xr:uid="{00000000-0005-0000-0000-000001010000}"/>
    <cellStyle name="Финансовый 2 2 3 3 2 4" xfId="270" xr:uid="{00000000-0005-0000-0000-000002010000}"/>
    <cellStyle name="Финансовый 2 2 3 3 3" xfId="271" xr:uid="{00000000-0005-0000-0000-000003010000}"/>
    <cellStyle name="Финансовый 2 2 3 3 3 2" xfId="272" xr:uid="{00000000-0005-0000-0000-000004010000}"/>
    <cellStyle name="Финансовый 2 2 3 3 3 2 2" xfId="273" xr:uid="{00000000-0005-0000-0000-000005010000}"/>
    <cellStyle name="Финансовый 2 2 3 3 3 3" xfId="274" xr:uid="{00000000-0005-0000-0000-000006010000}"/>
    <cellStyle name="Финансовый 2 2 3 3 4" xfId="275" xr:uid="{00000000-0005-0000-0000-000007010000}"/>
    <cellStyle name="Финансовый 2 2 3 3 4 2" xfId="276" xr:uid="{00000000-0005-0000-0000-000008010000}"/>
    <cellStyle name="Финансовый 2 2 3 3 5" xfId="277" xr:uid="{00000000-0005-0000-0000-000009010000}"/>
    <cellStyle name="Финансовый 2 2 3 4" xfId="278" xr:uid="{00000000-0005-0000-0000-00000A010000}"/>
    <cellStyle name="Финансовый 2 2 3 4 2" xfId="279" xr:uid="{00000000-0005-0000-0000-00000B010000}"/>
    <cellStyle name="Финансовый 2 2 3 4 2 2" xfId="280" xr:uid="{00000000-0005-0000-0000-00000C010000}"/>
    <cellStyle name="Финансовый 2 2 3 4 2 2 2" xfId="281" xr:uid="{00000000-0005-0000-0000-00000D010000}"/>
    <cellStyle name="Финансовый 2 2 3 4 2 3" xfId="282" xr:uid="{00000000-0005-0000-0000-00000E010000}"/>
    <cellStyle name="Финансовый 2 2 3 4 3" xfId="283" xr:uid="{00000000-0005-0000-0000-00000F010000}"/>
    <cellStyle name="Финансовый 2 2 3 4 3 2" xfId="284" xr:uid="{00000000-0005-0000-0000-000010010000}"/>
    <cellStyle name="Финансовый 2 2 3 4 4" xfId="285" xr:uid="{00000000-0005-0000-0000-000011010000}"/>
    <cellStyle name="Финансовый 2 2 3 5" xfId="286" xr:uid="{00000000-0005-0000-0000-000012010000}"/>
    <cellStyle name="Финансовый 2 2 3 5 2" xfId="287" xr:uid="{00000000-0005-0000-0000-000013010000}"/>
    <cellStyle name="Финансовый 2 2 3 5 2 2" xfId="288" xr:uid="{00000000-0005-0000-0000-000014010000}"/>
    <cellStyle name="Финансовый 2 2 3 5 3" xfId="289" xr:uid="{00000000-0005-0000-0000-000015010000}"/>
    <cellStyle name="Финансовый 2 2 3 6" xfId="290" xr:uid="{00000000-0005-0000-0000-000016010000}"/>
    <cellStyle name="Финансовый 2 2 3 6 2" xfId="291" xr:uid="{00000000-0005-0000-0000-000017010000}"/>
    <cellStyle name="Финансовый 2 2 3 7" xfId="292" xr:uid="{00000000-0005-0000-0000-000018010000}"/>
    <cellStyle name="Финансовый 2 2 4" xfId="293" xr:uid="{00000000-0005-0000-0000-000019010000}"/>
    <cellStyle name="Финансовый 2 2 4 2" xfId="294" xr:uid="{00000000-0005-0000-0000-00001A010000}"/>
    <cellStyle name="Финансовый 2 2 4 2 2" xfId="295" xr:uid="{00000000-0005-0000-0000-00001B010000}"/>
    <cellStyle name="Финансовый 2 2 4 2 2 2" xfId="296" xr:uid="{00000000-0005-0000-0000-00001C010000}"/>
    <cellStyle name="Финансовый 2 2 4 2 2 2 2" xfId="297" xr:uid="{00000000-0005-0000-0000-00001D010000}"/>
    <cellStyle name="Финансовый 2 2 4 2 2 2 2 2" xfId="298" xr:uid="{00000000-0005-0000-0000-00001E010000}"/>
    <cellStyle name="Финансовый 2 2 4 2 2 2 3" xfId="299" xr:uid="{00000000-0005-0000-0000-00001F010000}"/>
    <cellStyle name="Финансовый 2 2 4 2 2 3" xfId="300" xr:uid="{00000000-0005-0000-0000-000020010000}"/>
    <cellStyle name="Финансовый 2 2 4 2 2 3 2" xfId="301" xr:uid="{00000000-0005-0000-0000-000021010000}"/>
    <cellStyle name="Финансовый 2 2 4 2 2 4" xfId="302" xr:uid="{00000000-0005-0000-0000-000022010000}"/>
    <cellStyle name="Финансовый 2 2 4 2 3" xfId="303" xr:uid="{00000000-0005-0000-0000-000023010000}"/>
    <cellStyle name="Финансовый 2 2 4 2 3 2" xfId="304" xr:uid="{00000000-0005-0000-0000-000024010000}"/>
    <cellStyle name="Финансовый 2 2 4 2 3 2 2" xfId="305" xr:uid="{00000000-0005-0000-0000-000025010000}"/>
    <cellStyle name="Финансовый 2 2 4 2 3 3" xfId="306" xr:uid="{00000000-0005-0000-0000-000026010000}"/>
    <cellStyle name="Финансовый 2 2 4 2 4" xfId="307" xr:uid="{00000000-0005-0000-0000-000027010000}"/>
    <cellStyle name="Финансовый 2 2 4 2 4 2" xfId="308" xr:uid="{00000000-0005-0000-0000-000028010000}"/>
    <cellStyle name="Финансовый 2 2 4 2 5" xfId="309" xr:uid="{00000000-0005-0000-0000-000029010000}"/>
    <cellStyle name="Финансовый 2 2 4 3" xfId="310" xr:uid="{00000000-0005-0000-0000-00002A010000}"/>
    <cellStyle name="Финансовый 2 2 4 3 2" xfId="311" xr:uid="{00000000-0005-0000-0000-00002B010000}"/>
    <cellStyle name="Финансовый 2 2 4 3 2 2" xfId="312" xr:uid="{00000000-0005-0000-0000-00002C010000}"/>
    <cellStyle name="Финансовый 2 2 4 3 2 2 2" xfId="313" xr:uid="{00000000-0005-0000-0000-00002D010000}"/>
    <cellStyle name="Финансовый 2 2 4 3 2 3" xfId="314" xr:uid="{00000000-0005-0000-0000-00002E010000}"/>
    <cellStyle name="Финансовый 2 2 4 3 3" xfId="315" xr:uid="{00000000-0005-0000-0000-00002F010000}"/>
    <cellStyle name="Финансовый 2 2 4 3 3 2" xfId="316" xr:uid="{00000000-0005-0000-0000-000030010000}"/>
    <cellStyle name="Финансовый 2 2 4 3 4" xfId="317" xr:uid="{00000000-0005-0000-0000-000031010000}"/>
    <cellStyle name="Финансовый 2 2 4 4" xfId="318" xr:uid="{00000000-0005-0000-0000-000032010000}"/>
    <cellStyle name="Финансовый 2 2 4 4 2" xfId="319" xr:uid="{00000000-0005-0000-0000-000033010000}"/>
    <cellStyle name="Финансовый 2 2 4 4 2 2" xfId="320" xr:uid="{00000000-0005-0000-0000-000034010000}"/>
    <cellStyle name="Финансовый 2 2 4 4 3" xfId="321" xr:uid="{00000000-0005-0000-0000-000035010000}"/>
    <cellStyle name="Финансовый 2 2 4 5" xfId="322" xr:uid="{00000000-0005-0000-0000-000036010000}"/>
    <cellStyle name="Финансовый 2 2 4 5 2" xfId="323" xr:uid="{00000000-0005-0000-0000-000037010000}"/>
    <cellStyle name="Финансовый 2 2 4 6" xfId="324" xr:uid="{00000000-0005-0000-0000-000038010000}"/>
    <cellStyle name="Финансовый 2 2 5" xfId="325" xr:uid="{00000000-0005-0000-0000-000039010000}"/>
    <cellStyle name="Финансовый 2 2 5 2" xfId="326" xr:uid="{00000000-0005-0000-0000-00003A010000}"/>
    <cellStyle name="Финансовый 2 2 5 2 2" xfId="327" xr:uid="{00000000-0005-0000-0000-00003B010000}"/>
    <cellStyle name="Финансовый 2 2 5 2 2 2" xfId="328" xr:uid="{00000000-0005-0000-0000-00003C010000}"/>
    <cellStyle name="Финансовый 2 2 5 2 2 2 2" xfId="329" xr:uid="{00000000-0005-0000-0000-00003D010000}"/>
    <cellStyle name="Финансовый 2 2 5 2 2 3" xfId="330" xr:uid="{00000000-0005-0000-0000-00003E010000}"/>
    <cellStyle name="Финансовый 2 2 5 2 3" xfId="331" xr:uid="{00000000-0005-0000-0000-00003F010000}"/>
    <cellStyle name="Финансовый 2 2 5 2 3 2" xfId="332" xr:uid="{00000000-0005-0000-0000-000040010000}"/>
    <cellStyle name="Финансовый 2 2 5 2 4" xfId="333" xr:uid="{00000000-0005-0000-0000-000041010000}"/>
    <cellStyle name="Финансовый 2 2 5 3" xfId="334" xr:uid="{00000000-0005-0000-0000-000042010000}"/>
    <cellStyle name="Финансовый 2 2 5 3 2" xfId="335" xr:uid="{00000000-0005-0000-0000-000043010000}"/>
    <cellStyle name="Финансовый 2 2 5 3 2 2" xfId="336" xr:uid="{00000000-0005-0000-0000-000044010000}"/>
    <cellStyle name="Финансовый 2 2 5 3 3" xfId="337" xr:uid="{00000000-0005-0000-0000-000045010000}"/>
    <cellStyle name="Финансовый 2 2 5 4" xfId="338" xr:uid="{00000000-0005-0000-0000-000046010000}"/>
    <cellStyle name="Финансовый 2 2 5 4 2" xfId="339" xr:uid="{00000000-0005-0000-0000-000047010000}"/>
    <cellStyle name="Финансовый 2 2 5 5" xfId="340" xr:uid="{00000000-0005-0000-0000-000048010000}"/>
    <cellStyle name="Финансовый 2 2 6" xfId="341" xr:uid="{00000000-0005-0000-0000-000049010000}"/>
    <cellStyle name="Финансовый 2 2 6 2" xfId="342" xr:uid="{00000000-0005-0000-0000-00004A010000}"/>
    <cellStyle name="Финансовый 2 2 6 2 2" xfId="343" xr:uid="{00000000-0005-0000-0000-00004B010000}"/>
    <cellStyle name="Финансовый 2 2 6 2 2 2" xfId="344" xr:uid="{00000000-0005-0000-0000-00004C010000}"/>
    <cellStyle name="Финансовый 2 2 6 2 3" xfId="345" xr:uid="{00000000-0005-0000-0000-00004D010000}"/>
    <cellStyle name="Финансовый 2 2 6 3" xfId="346" xr:uid="{00000000-0005-0000-0000-00004E010000}"/>
    <cellStyle name="Финансовый 2 2 6 3 2" xfId="347" xr:uid="{00000000-0005-0000-0000-00004F010000}"/>
    <cellStyle name="Финансовый 2 2 6 4" xfId="348" xr:uid="{00000000-0005-0000-0000-000050010000}"/>
    <cellStyle name="Финансовый 2 2 7" xfId="349" xr:uid="{00000000-0005-0000-0000-000051010000}"/>
    <cellStyle name="Финансовый 2 2 7 2" xfId="350" xr:uid="{00000000-0005-0000-0000-000052010000}"/>
    <cellStyle name="Финансовый 2 2 7 2 2" xfId="351" xr:uid="{00000000-0005-0000-0000-000053010000}"/>
    <cellStyle name="Финансовый 2 2 7 3" xfId="352" xr:uid="{00000000-0005-0000-0000-000054010000}"/>
    <cellStyle name="Финансовый 2 2 8" xfId="353" xr:uid="{00000000-0005-0000-0000-000055010000}"/>
    <cellStyle name="Финансовый 2 2 8 2" xfId="354" xr:uid="{00000000-0005-0000-0000-000056010000}"/>
    <cellStyle name="Финансовый 2 2 9" xfId="355" xr:uid="{00000000-0005-0000-0000-000057010000}"/>
    <cellStyle name="Финансовый 2 3" xfId="356" xr:uid="{00000000-0005-0000-0000-000058010000}"/>
    <cellStyle name="Финансовый 2 3 2" xfId="357" xr:uid="{00000000-0005-0000-0000-000059010000}"/>
    <cellStyle name="Финансовый 2 3 2 2" xfId="358" xr:uid="{00000000-0005-0000-0000-00005A010000}"/>
    <cellStyle name="Финансовый 2 3 2 2 2" xfId="359" xr:uid="{00000000-0005-0000-0000-00005B010000}"/>
    <cellStyle name="Финансовый 2 3 2 2 2 2" xfId="360" xr:uid="{00000000-0005-0000-0000-00005C010000}"/>
    <cellStyle name="Финансовый 2 3 2 2 2 2 2" xfId="361" xr:uid="{00000000-0005-0000-0000-00005D010000}"/>
    <cellStyle name="Финансовый 2 3 2 2 2 2 2 2" xfId="362" xr:uid="{00000000-0005-0000-0000-00005E010000}"/>
    <cellStyle name="Финансовый 2 3 2 2 2 2 3" xfId="363" xr:uid="{00000000-0005-0000-0000-00005F010000}"/>
    <cellStyle name="Финансовый 2 3 2 2 2 3" xfId="364" xr:uid="{00000000-0005-0000-0000-000060010000}"/>
    <cellStyle name="Финансовый 2 3 2 2 2 3 2" xfId="365" xr:uid="{00000000-0005-0000-0000-000061010000}"/>
    <cellStyle name="Финансовый 2 3 2 2 2 4" xfId="366" xr:uid="{00000000-0005-0000-0000-000062010000}"/>
    <cellStyle name="Финансовый 2 3 2 2 3" xfId="367" xr:uid="{00000000-0005-0000-0000-000063010000}"/>
    <cellStyle name="Финансовый 2 3 2 2 3 2" xfId="368" xr:uid="{00000000-0005-0000-0000-000064010000}"/>
    <cellStyle name="Финансовый 2 3 2 2 3 2 2" xfId="369" xr:uid="{00000000-0005-0000-0000-000065010000}"/>
    <cellStyle name="Финансовый 2 3 2 2 3 3" xfId="370" xr:uid="{00000000-0005-0000-0000-000066010000}"/>
    <cellStyle name="Финансовый 2 3 2 2 4" xfId="371" xr:uid="{00000000-0005-0000-0000-000067010000}"/>
    <cellStyle name="Финансовый 2 3 2 2 4 2" xfId="372" xr:uid="{00000000-0005-0000-0000-000068010000}"/>
    <cellStyle name="Финансовый 2 3 2 2 5" xfId="373" xr:uid="{00000000-0005-0000-0000-000069010000}"/>
    <cellStyle name="Финансовый 2 3 2 3" xfId="374" xr:uid="{00000000-0005-0000-0000-00006A010000}"/>
    <cellStyle name="Финансовый 2 3 2 3 2" xfId="375" xr:uid="{00000000-0005-0000-0000-00006B010000}"/>
    <cellStyle name="Финансовый 2 3 2 3 2 2" xfId="376" xr:uid="{00000000-0005-0000-0000-00006C010000}"/>
    <cellStyle name="Финансовый 2 3 2 3 2 2 2" xfId="377" xr:uid="{00000000-0005-0000-0000-00006D010000}"/>
    <cellStyle name="Финансовый 2 3 2 3 2 3" xfId="378" xr:uid="{00000000-0005-0000-0000-00006E010000}"/>
    <cellStyle name="Финансовый 2 3 2 3 3" xfId="379" xr:uid="{00000000-0005-0000-0000-00006F010000}"/>
    <cellStyle name="Финансовый 2 3 2 3 3 2" xfId="380" xr:uid="{00000000-0005-0000-0000-000070010000}"/>
    <cellStyle name="Финансовый 2 3 2 3 4" xfId="381" xr:uid="{00000000-0005-0000-0000-000071010000}"/>
    <cellStyle name="Финансовый 2 3 2 4" xfId="382" xr:uid="{00000000-0005-0000-0000-000072010000}"/>
    <cellStyle name="Финансовый 2 3 2 4 2" xfId="383" xr:uid="{00000000-0005-0000-0000-000073010000}"/>
    <cellStyle name="Финансовый 2 3 2 4 2 2" xfId="384" xr:uid="{00000000-0005-0000-0000-000074010000}"/>
    <cellStyle name="Финансовый 2 3 2 4 3" xfId="385" xr:uid="{00000000-0005-0000-0000-000075010000}"/>
    <cellStyle name="Финансовый 2 3 2 5" xfId="386" xr:uid="{00000000-0005-0000-0000-000076010000}"/>
    <cellStyle name="Финансовый 2 3 2 5 2" xfId="387" xr:uid="{00000000-0005-0000-0000-000077010000}"/>
    <cellStyle name="Финансовый 2 3 2 6" xfId="388" xr:uid="{00000000-0005-0000-0000-000078010000}"/>
    <cellStyle name="Финансовый 2 3 3" xfId="389" xr:uid="{00000000-0005-0000-0000-000079010000}"/>
    <cellStyle name="Финансовый 2 3 3 2" xfId="390" xr:uid="{00000000-0005-0000-0000-00007A010000}"/>
    <cellStyle name="Финансовый 2 3 3 2 2" xfId="391" xr:uid="{00000000-0005-0000-0000-00007B010000}"/>
    <cellStyle name="Финансовый 2 3 3 2 2 2" xfId="392" xr:uid="{00000000-0005-0000-0000-00007C010000}"/>
    <cellStyle name="Финансовый 2 3 3 2 2 2 2" xfId="393" xr:uid="{00000000-0005-0000-0000-00007D010000}"/>
    <cellStyle name="Финансовый 2 3 3 2 2 3" xfId="394" xr:uid="{00000000-0005-0000-0000-00007E010000}"/>
    <cellStyle name="Финансовый 2 3 3 2 3" xfId="395" xr:uid="{00000000-0005-0000-0000-00007F010000}"/>
    <cellStyle name="Финансовый 2 3 3 2 3 2" xfId="396" xr:uid="{00000000-0005-0000-0000-000080010000}"/>
    <cellStyle name="Финансовый 2 3 3 2 4" xfId="397" xr:uid="{00000000-0005-0000-0000-000081010000}"/>
    <cellStyle name="Финансовый 2 3 3 3" xfId="398" xr:uid="{00000000-0005-0000-0000-000082010000}"/>
    <cellStyle name="Финансовый 2 3 3 3 2" xfId="399" xr:uid="{00000000-0005-0000-0000-000083010000}"/>
    <cellStyle name="Финансовый 2 3 3 3 2 2" xfId="400" xr:uid="{00000000-0005-0000-0000-000084010000}"/>
    <cellStyle name="Финансовый 2 3 3 3 3" xfId="401" xr:uid="{00000000-0005-0000-0000-000085010000}"/>
    <cellStyle name="Финансовый 2 3 3 4" xfId="402" xr:uid="{00000000-0005-0000-0000-000086010000}"/>
    <cellStyle name="Финансовый 2 3 3 4 2" xfId="403" xr:uid="{00000000-0005-0000-0000-000087010000}"/>
    <cellStyle name="Финансовый 2 3 3 5" xfId="404" xr:uid="{00000000-0005-0000-0000-000088010000}"/>
    <cellStyle name="Финансовый 2 3 4" xfId="405" xr:uid="{00000000-0005-0000-0000-000089010000}"/>
    <cellStyle name="Финансовый 2 3 4 2" xfId="406" xr:uid="{00000000-0005-0000-0000-00008A010000}"/>
    <cellStyle name="Финансовый 2 3 4 2 2" xfId="407" xr:uid="{00000000-0005-0000-0000-00008B010000}"/>
    <cellStyle name="Финансовый 2 3 4 2 2 2" xfId="408" xr:uid="{00000000-0005-0000-0000-00008C010000}"/>
    <cellStyle name="Финансовый 2 3 4 2 3" xfId="409" xr:uid="{00000000-0005-0000-0000-00008D010000}"/>
    <cellStyle name="Финансовый 2 3 4 3" xfId="410" xr:uid="{00000000-0005-0000-0000-00008E010000}"/>
    <cellStyle name="Финансовый 2 3 4 3 2" xfId="411" xr:uid="{00000000-0005-0000-0000-00008F010000}"/>
    <cellStyle name="Финансовый 2 3 4 4" xfId="412" xr:uid="{00000000-0005-0000-0000-000090010000}"/>
    <cellStyle name="Финансовый 2 3 5" xfId="413" xr:uid="{00000000-0005-0000-0000-000091010000}"/>
    <cellStyle name="Финансовый 2 3 5 2" xfId="414" xr:uid="{00000000-0005-0000-0000-000092010000}"/>
    <cellStyle name="Финансовый 2 3 5 2 2" xfId="415" xr:uid="{00000000-0005-0000-0000-000093010000}"/>
    <cellStyle name="Финансовый 2 3 5 3" xfId="416" xr:uid="{00000000-0005-0000-0000-000094010000}"/>
    <cellStyle name="Финансовый 2 3 6" xfId="417" xr:uid="{00000000-0005-0000-0000-000095010000}"/>
    <cellStyle name="Финансовый 2 3 6 2" xfId="418" xr:uid="{00000000-0005-0000-0000-000096010000}"/>
    <cellStyle name="Финансовый 2 3 7" xfId="419" xr:uid="{00000000-0005-0000-0000-000097010000}"/>
    <cellStyle name="Финансовый 2 4" xfId="420" xr:uid="{00000000-0005-0000-0000-000098010000}"/>
    <cellStyle name="Финансовый 2 4 2" xfId="421" xr:uid="{00000000-0005-0000-0000-000099010000}"/>
    <cellStyle name="Финансовый 2 4 2 2" xfId="422" xr:uid="{00000000-0005-0000-0000-00009A010000}"/>
    <cellStyle name="Финансовый 2 4 2 2 2" xfId="423" xr:uid="{00000000-0005-0000-0000-00009B010000}"/>
    <cellStyle name="Финансовый 2 4 2 2 2 2" xfId="424" xr:uid="{00000000-0005-0000-0000-00009C010000}"/>
    <cellStyle name="Финансовый 2 4 2 2 2 2 2" xfId="425" xr:uid="{00000000-0005-0000-0000-00009D010000}"/>
    <cellStyle name="Финансовый 2 4 2 2 2 2 2 2" xfId="426" xr:uid="{00000000-0005-0000-0000-00009E010000}"/>
    <cellStyle name="Финансовый 2 4 2 2 2 2 3" xfId="427" xr:uid="{00000000-0005-0000-0000-00009F010000}"/>
    <cellStyle name="Финансовый 2 4 2 2 2 3" xfId="428" xr:uid="{00000000-0005-0000-0000-0000A0010000}"/>
    <cellStyle name="Финансовый 2 4 2 2 2 3 2" xfId="429" xr:uid="{00000000-0005-0000-0000-0000A1010000}"/>
    <cellStyle name="Финансовый 2 4 2 2 2 4" xfId="430" xr:uid="{00000000-0005-0000-0000-0000A2010000}"/>
    <cellStyle name="Финансовый 2 4 2 2 3" xfId="431" xr:uid="{00000000-0005-0000-0000-0000A3010000}"/>
    <cellStyle name="Финансовый 2 4 2 2 3 2" xfId="432" xr:uid="{00000000-0005-0000-0000-0000A4010000}"/>
    <cellStyle name="Финансовый 2 4 2 2 3 2 2" xfId="433" xr:uid="{00000000-0005-0000-0000-0000A5010000}"/>
    <cellStyle name="Финансовый 2 4 2 2 3 3" xfId="434" xr:uid="{00000000-0005-0000-0000-0000A6010000}"/>
    <cellStyle name="Финансовый 2 4 2 2 4" xfId="435" xr:uid="{00000000-0005-0000-0000-0000A7010000}"/>
    <cellStyle name="Финансовый 2 4 2 2 4 2" xfId="436" xr:uid="{00000000-0005-0000-0000-0000A8010000}"/>
    <cellStyle name="Финансовый 2 4 2 2 5" xfId="437" xr:uid="{00000000-0005-0000-0000-0000A9010000}"/>
    <cellStyle name="Финансовый 2 4 2 3" xfId="438" xr:uid="{00000000-0005-0000-0000-0000AA010000}"/>
    <cellStyle name="Финансовый 2 4 2 3 2" xfId="439" xr:uid="{00000000-0005-0000-0000-0000AB010000}"/>
    <cellStyle name="Финансовый 2 4 2 3 2 2" xfId="440" xr:uid="{00000000-0005-0000-0000-0000AC010000}"/>
    <cellStyle name="Финансовый 2 4 2 3 2 2 2" xfId="441" xr:uid="{00000000-0005-0000-0000-0000AD010000}"/>
    <cellStyle name="Финансовый 2 4 2 3 2 3" xfId="442" xr:uid="{00000000-0005-0000-0000-0000AE010000}"/>
    <cellStyle name="Финансовый 2 4 2 3 3" xfId="443" xr:uid="{00000000-0005-0000-0000-0000AF010000}"/>
    <cellStyle name="Финансовый 2 4 2 3 3 2" xfId="444" xr:uid="{00000000-0005-0000-0000-0000B0010000}"/>
    <cellStyle name="Финансовый 2 4 2 3 4" xfId="445" xr:uid="{00000000-0005-0000-0000-0000B1010000}"/>
    <cellStyle name="Финансовый 2 4 2 4" xfId="446" xr:uid="{00000000-0005-0000-0000-0000B2010000}"/>
    <cellStyle name="Финансовый 2 4 2 4 2" xfId="447" xr:uid="{00000000-0005-0000-0000-0000B3010000}"/>
    <cellStyle name="Финансовый 2 4 2 4 2 2" xfId="448" xr:uid="{00000000-0005-0000-0000-0000B4010000}"/>
    <cellStyle name="Финансовый 2 4 2 4 3" xfId="449" xr:uid="{00000000-0005-0000-0000-0000B5010000}"/>
    <cellStyle name="Финансовый 2 4 2 5" xfId="450" xr:uid="{00000000-0005-0000-0000-0000B6010000}"/>
    <cellStyle name="Финансовый 2 4 2 5 2" xfId="451" xr:uid="{00000000-0005-0000-0000-0000B7010000}"/>
    <cellStyle name="Финансовый 2 4 2 6" xfId="452" xr:uid="{00000000-0005-0000-0000-0000B8010000}"/>
    <cellStyle name="Финансовый 2 4 3" xfId="453" xr:uid="{00000000-0005-0000-0000-0000B9010000}"/>
    <cellStyle name="Финансовый 2 4 3 2" xfId="454" xr:uid="{00000000-0005-0000-0000-0000BA010000}"/>
    <cellStyle name="Финансовый 2 4 3 2 2" xfId="455" xr:uid="{00000000-0005-0000-0000-0000BB010000}"/>
    <cellStyle name="Финансовый 2 4 3 2 2 2" xfId="456" xr:uid="{00000000-0005-0000-0000-0000BC010000}"/>
    <cellStyle name="Финансовый 2 4 3 2 2 2 2" xfId="457" xr:uid="{00000000-0005-0000-0000-0000BD010000}"/>
    <cellStyle name="Финансовый 2 4 3 2 2 3" xfId="458" xr:uid="{00000000-0005-0000-0000-0000BE010000}"/>
    <cellStyle name="Финансовый 2 4 3 2 3" xfId="459" xr:uid="{00000000-0005-0000-0000-0000BF010000}"/>
    <cellStyle name="Финансовый 2 4 3 2 3 2" xfId="460" xr:uid="{00000000-0005-0000-0000-0000C0010000}"/>
    <cellStyle name="Финансовый 2 4 3 2 4" xfId="461" xr:uid="{00000000-0005-0000-0000-0000C1010000}"/>
    <cellStyle name="Финансовый 2 4 3 3" xfId="462" xr:uid="{00000000-0005-0000-0000-0000C2010000}"/>
    <cellStyle name="Финансовый 2 4 3 3 2" xfId="463" xr:uid="{00000000-0005-0000-0000-0000C3010000}"/>
    <cellStyle name="Финансовый 2 4 3 3 2 2" xfId="464" xr:uid="{00000000-0005-0000-0000-0000C4010000}"/>
    <cellStyle name="Финансовый 2 4 3 3 3" xfId="465" xr:uid="{00000000-0005-0000-0000-0000C5010000}"/>
    <cellStyle name="Финансовый 2 4 3 4" xfId="466" xr:uid="{00000000-0005-0000-0000-0000C6010000}"/>
    <cellStyle name="Финансовый 2 4 3 4 2" xfId="467" xr:uid="{00000000-0005-0000-0000-0000C7010000}"/>
    <cellStyle name="Финансовый 2 4 3 5" xfId="468" xr:uid="{00000000-0005-0000-0000-0000C8010000}"/>
    <cellStyle name="Финансовый 2 4 4" xfId="469" xr:uid="{00000000-0005-0000-0000-0000C9010000}"/>
    <cellStyle name="Финансовый 2 4 4 2" xfId="470" xr:uid="{00000000-0005-0000-0000-0000CA010000}"/>
    <cellStyle name="Финансовый 2 4 4 2 2" xfId="471" xr:uid="{00000000-0005-0000-0000-0000CB010000}"/>
    <cellStyle name="Финансовый 2 4 4 2 2 2" xfId="472" xr:uid="{00000000-0005-0000-0000-0000CC010000}"/>
    <cellStyle name="Финансовый 2 4 4 2 3" xfId="473" xr:uid="{00000000-0005-0000-0000-0000CD010000}"/>
    <cellStyle name="Финансовый 2 4 4 3" xfId="474" xr:uid="{00000000-0005-0000-0000-0000CE010000}"/>
    <cellStyle name="Финансовый 2 4 4 3 2" xfId="475" xr:uid="{00000000-0005-0000-0000-0000CF010000}"/>
    <cellStyle name="Финансовый 2 4 4 4" xfId="476" xr:uid="{00000000-0005-0000-0000-0000D0010000}"/>
    <cellStyle name="Финансовый 2 4 5" xfId="477" xr:uid="{00000000-0005-0000-0000-0000D1010000}"/>
    <cellStyle name="Финансовый 2 4 5 2" xfId="478" xr:uid="{00000000-0005-0000-0000-0000D2010000}"/>
    <cellStyle name="Финансовый 2 4 5 2 2" xfId="479" xr:uid="{00000000-0005-0000-0000-0000D3010000}"/>
    <cellStyle name="Финансовый 2 4 5 3" xfId="480" xr:uid="{00000000-0005-0000-0000-0000D4010000}"/>
    <cellStyle name="Финансовый 2 4 6" xfId="481" xr:uid="{00000000-0005-0000-0000-0000D5010000}"/>
    <cellStyle name="Финансовый 2 4 6 2" xfId="482" xr:uid="{00000000-0005-0000-0000-0000D6010000}"/>
    <cellStyle name="Финансовый 2 4 7" xfId="483" xr:uid="{00000000-0005-0000-0000-0000D7010000}"/>
    <cellStyle name="Финансовый 2 5" xfId="484" xr:uid="{00000000-0005-0000-0000-0000D8010000}"/>
    <cellStyle name="Финансовый 2 5 2" xfId="485" xr:uid="{00000000-0005-0000-0000-0000D9010000}"/>
    <cellStyle name="Финансовый 2 5 2 2" xfId="486" xr:uid="{00000000-0005-0000-0000-0000DA010000}"/>
    <cellStyle name="Финансовый 2 5 2 2 2" xfId="487" xr:uid="{00000000-0005-0000-0000-0000DB010000}"/>
    <cellStyle name="Финансовый 2 5 2 2 2 2" xfId="488" xr:uid="{00000000-0005-0000-0000-0000DC010000}"/>
    <cellStyle name="Финансовый 2 5 2 2 2 2 2" xfId="489" xr:uid="{00000000-0005-0000-0000-0000DD010000}"/>
    <cellStyle name="Финансовый 2 5 2 2 2 3" xfId="490" xr:uid="{00000000-0005-0000-0000-0000DE010000}"/>
    <cellStyle name="Финансовый 2 5 2 2 3" xfId="491" xr:uid="{00000000-0005-0000-0000-0000DF010000}"/>
    <cellStyle name="Финансовый 2 5 2 2 3 2" xfId="492" xr:uid="{00000000-0005-0000-0000-0000E0010000}"/>
    <cellStyle name="Финансовый 2 5 2 2 4" xfId="493" xr:uid="{00000000-0005-0000-0000-0000E1010000}"/>
    <cellStyle name="Финансовый 2 5 2 3" xfId="494" xr:uid="{00000000-0005-0000-0000-0000E2010000}"/>
    <cellStyle name="Финансовый 2 5 2 3 2" xfId="495" xr:uid="{00000000-0005-0000-0000-0000E3010000}"/>
    <cellStyle name="Финансовый 2 5 2 3 2 2" xfId="496" xr:uid="{00000000-0005-0000-0000-0000E4010000}"/>
    <cellStyle name="Финансовый 2 5 2 3 3" xfId="497" xr:uid="{00000000-0005-0000-0000-0000E5010000}"/>
    <cellStyle name="Финансовый 2 5 2 4" xfId="498" xr:uid="{00000000-0005-0000-0000-0000E6010000}"/>
    <cellStyle name="Финансовый 2 5 2 4 2" xfId="499" xr:uid="{00000000-0005-0000-0000-0000E7010000}"/>
    <cellStyle name="Финансовый 2 5 2 5" xfId="500" xr:uid="{00000000-0005-0000-0000-0000E8010000}"/>
    <cellStyle name="Финансовый 2 5 3" xfId="501" xr:uid="{00000000-0005-0000-0000-0000E9010000}"/>
    <cellStyle name="Финансовый 2 5 3 2" xfId="502" xr:uid="{00000000-0005-0000-0000-0000EA010000}"/>
    <cellStyle name="Финансовый 2 5 3 2 2" xfId="503" xr:uid="{00000000-0005-0000-0000-0000EB010000}"/>
    <cellStyle name="Финансовый 2 5 3 2 2 2" xfId="504" xr:uid="{00000000-0005-0000-0000-0000EC010000}"/>
    <cellStyle name="Финансовый 2 5 3 2 3" xfId="505" xr:uid="{00000000-0005-0000-0000-0000ED010000}"/>
    <cellStyle name="Финансовый 2 5 3 3" xfId="506" xr:uid="{00000000-0005-0000-0000-0000EE010000}"/>
    <cellStyle name="Финансовый 2 5 3 3 2" xfId="507" xr:uid="{00000000-0005-0000-0000-0000EF010000}"/>
    <cellStyle name="Финансовый 2 5 3 4" xfId="508" xr:uid="{00000000-0005-0000-0000-0000F0010000}"/>
    <cellStyle name="Финансовый 2 5 4" xfId="509" xr:uid="{00000000-0005-0000-0000-0000F1010000}"/>
    <cellStyle name="Финансовый 2 5 4 2" xfId="510" xr:uid="{00000000-0005-0000-0000-0000F2010000}"/>
    <cellStyle name="Финансовый 2 5 4 2 2" xfId="511" xr:uid="{00000000-0005-0000-0000-0000F3010000}"/>
    <cellStyle name="Финансовый 2 5 4 3" xfId="512" xr:uid="{00000000-0005-0000-0000-0000F4010000}"/>
    <cellStyle name="Финансовый 2 5 5" xfId="513" xr:uid="{00000000-0005-0000-0000-0000F5010000}"/>
    <cellStyle name="Финансовый 2 5 5 2" xfId="514" xr:uid="{00000000-0005-0000-0000-0000F6010000}"/>
    <cellStyle name="Финансовый 2 5 6" xfId="515" xr:uid="{00000000-0005-0000-0000-0000F7010000}"/>
    <cellStyle name="Финансовый 2 6" xfId="516" xr:uid="{00000000-0005-0000-0000-0000F8010000}"/>
    <cellStyle name="Финансовый 2 6 2" xfId="517" xr:uid="{00000000-0005-0000-0000-0000F9010000}"/>
    <cellStyle name="Финансовый 2 6 2 2" xfId="518" xr:uid="{00000000-0005-0000-0000-0000FA010000}"/>
    <cellStyle name="Финансовый 2 6 2 2 2" xfId="519" xr:uid="{00000000-0005-0000-0000-0000FB010000}"/>
    <cellStyle name="Финансовый 2 6 2 2 2 2" xfId="520" xr:uid="{00000000-0005-0000-0000-0000FC010000}"/>
    <cellStyle name="Финансовый 2 6 2 2 3" xfId="521" xr:uid="{00000000-0005-0000-0000-0000FD010000}"/>
    <cellStyle name="Финансовый 2 6 2 3" xfId="522" xr:uid="{00000000-0005-0000-0000-0000FE010000}"/>
    <cellStyle name="Финансовый 2 6 2 3 2" xfId="523" xr:uid="{00000000-0005-0000-0000-0000FF010000}"/>
    <cellStyle name="Финансовый 2 6 2 4" xfId="524" xr:uid="{00000000-0005-0000-0000-000000020000}"/>
    <cellStyle name="Финансовый 2 6 3" xfId="525" xr:uid="{00000000-0005-0000-0000-000001020000}"/>
    <cellStyle name="Финансовый 2 6 3 2" xfId="526" xr:uid="{00000000-0005-0000-0000-000002020000}"/>
    <cellStyle name="Финансовый 2 6 3 2 2" xfId="527" xr:uid="{00000000-0005-0000-0000-000003020000}"/>
    <cellStyle name="Финансовый 2 6 3 3" xfId="528" xr:uid="{00000000-0005-0000-0000-000004020000}"/>
    <cellStyle name="Финансовый 2 6 4" xfId="529" xr:uid="{00000000-0005-0000-0000-000005020000}"/>
    <cellStyle name="Финансовый 2 6 4 2" xfId="530" xr:uid="{00000000-0005-0000-0000-000006020000}"/>
    <cellStyle name="Финансовый 2 6 5" xfId="531" xr:uid="{00000000-0005-0000-0000-000007020000}"/>
    <cellStyle name="Финансовый 2 7" xfId="532" xr:uid="{00000000-0005-0000-0000-000008020000}"/>
    <cellStyle name="Финансовый 2 7 2" xfId="533" xr:uid="{00000000-0005-0000-0000-000009020000}"/>
    <cellStyle name="Финансовый 2 7 2 2" xfId="534" xr:uid="{00000000-0005-0000-0000-00000A020000}"/>
    <cellStyle name="Финансовый 2 7 2 2 2" xfId="535" xr:uid="{00000000-0005-0000-0000-00000B020000}"/>
    <cellStyle name="Финансовый 2 7 2 3" xfId="536" xr:uid="{00000000-0005-0000-0000-00000C020000}"/>
    <cellStyle name="Финансовый 2 7 3" xfId="537" xr:uid="{00000000-0005-0000-0000-00000D020000}"/>
    <cellStyle name="Финансовый 2 7 3 2" xfId="538" xr:uid="{00000000-0005-0000-0000-00000E020000}"/>
    <cellStyle name="Финансовый 2 7 4" xfId="539" xr:uid="{00000000-0005-0000-0000-00000F020000}"/>
    <cellStyle name="Финансовый 2 8" xfId="540" xr:uid="{00000000-0005-0000-0000-000010020000}"/>
    <cellStyle name="Финансовый 2 8 2" xfId="541" xr:uid="{00000000-0005-0000-0000-000011020000}"/>
    <cellStyle name="Финансовый 2 8 2 2" xfId="542" xr:uid="{00000000-0005-0000-0000-000012020000}"/>
    <cellStyle name="Финансовый 2 8 3" xfId="543" xr:uid="{00000000-0005-0000-0000-000013020000}"/>
    <cellStyle name="Финансовый 2 9" xfId="544" xr:uid="{00000000-0005-0000-0000-000014020000}"/>
    <cellStyle name="Финансовый 2 9 2" xfId="545" xr:uid="{00000000-0005-0000-0000-000015020000}"/>
    <cellStyle name="Финансовый 3" xfId="546" xr:uid="{00000000-0005-0000-0000-000016020000}"/>
    <cellStyle name="Финансовый 3 2" xfId="547" xr:uid="{00000000-0005-0000-0000-000017020000}"/>
    <cellStyle name="Финансовый 3 2 2" xfId="548" xr:uid="{00000000-0005-0000-0000-000018020000}"/>
    <cellStyle name="Финансовый 3 2 2 2" xfId="549" xr:uid="{00000000-0005-0000-0000-000019020000}"/>
    <cellStyle name="Финансовый 3 2 2 2 2" xfId="550" xr:uid="{00000000-0005-0000-0000-00001A020000}"/>
    <cellStyle name="Финансовый 3 2 2 2 2 2" xfId="551" xr:uid="{00000000-0005-0000-0000-00001B020000}"/>
    <cellStyle name="Финансовый 3 2 2 2 2 2 2" xfId="552" xr:uid="{00000000-0005-0000-0000-00001C020000}"/>
    <cellStyle name="Финансовый 3 2 2 2 2 2 2 2" xfId="553" xr:uid="{00000000-0005-0000-0000-00001D020000}"/>
    <cellStyle name="Финансовый 3 2 2 2 2 2 3" xfId="554" xr:uid="{00000000-0005-0000-0000-00001E020000}"/>
    <cellStyle name="Финансовый 3 2 2 2 2 3" xfId="555" xr:uid="{00000000-0005-0000-0000-00001F020000}"/>
    <cellStyle name="Финансовый 3 2 2 2 2 3 2" xfId="556" xr:uid="{00000000-0005-0000-0000-000020020000}"/>
    <cellStyle name="Финансовый 3 2 2 2 2 4" xfId="557" xr:uid="{00000000-0005-0000-0000-000021020000}"/>
    <cellStyle name="Финансовый 3 2 2 2 3" xfId="558" xr:uid="{00000000-0005-0000-0000-000022020000}"/>
    <cellStyle name="Финансовый 3 2 2 2 3 2" xfId="559" xr:uid="{00000000-0005-0000-0000-000023020000}"/>
    <cellStyle name="Финансовый 3 2 2 2 3 2 2" xfId="560" xr:uid="{00000000-0005-0000-0000-000024020000}"/>
    <cellStyle name="Финансовый 3 2 2 2 3 3" xfId="561" xr:uid="{00000000-0005-0000-0000-000025020000}"/>
    <cellStyle name="Финансовый 3 2 2 2 4" xfId="562" xr:uid="{00000000-0005-0000-0000-000026020000}"/>
    <cellStyle name="Финансовый 3 2 2 2 4 2" xfId="563" xr:uid="{00000000-0005-0000-0000-000027020000}"/>
    <cellStyle name="Финансовый 3 2 2 2 5" xfId="564" xr:uid="{00000000-0005-0000-0000-000028020000}"/>
    <cellStyle name="Финансовый 3 2 2 3" xfId="565" xr:uid="{00000000-0005-0000-0000-000029020000}"/>
    <cellStyle name="Финансовый 3 2 2 3 2" xfId="566" xr:uid="{00000000-0005-0000-0000-00002A020000}"/>
    <cellStyle name="Финансовый 3 2 2 3 2 2" xfId="567" xr:uid="{00000000-0005-0000-0000-00002B020000}"/>
    <cellStyle name="Финансовый 3 2 2 3 2 2 2" xfId="568" xr:uid="{00000000-0005-0000-0000-00002C020000}"/>
    <cellStyle name="Финансовый 3 2 2 3 2 3" xfId="569" xr:uid="{00000000-0005-0000-0000-00002D020000}"/>
    <cellStyle name="Финансовый 3 2 2 3 3" xfId="570" xr:uid="{00000000-0005-0000-0000-00002E020000}"/>
    <cellStyle name="Финансовый 3 2 2 3 3 2" xfId="571" xr:uid="{00000000-0005-0000-0000-00002F020000}"/>
    <cellStyle name="Финансовый 3 2 2 3 4" xfId="572" xr:uid="{00000000-0005-0000-0000-000030020000}"/>
    <cellStyle name="Финансовый 3 2 2 4" xfId="573" xr:uid="{00000000-0005-0000-0000-000031020000}"/>
    <cellStyle name="Финансовый 3 2 2 4 2" xfId="574" xr:uid="{00000000-0005-0000-0000-000032020000}"/>
    <cellStyle name="Финансовый 3 2 2 4 2 2" xfId="575" xr:uid="{00000000-0005-0000-0000-000033020000}"/>
    <cellStyle name="Финансовый 3 2 2 4 3" xfId="576" xr:uid="{00000000-0005-0000-0000-000034020000}"/>
    <cellStyle name="Финансовый 3 2 2 5" xfId="577" xr:uid="{00000000-0005-0000-0000-000035020000}"/>
    <cellStyle name="Финансовый 3 2 2 5 2" xfId="578" xr:uid="{00000000-0005-0000-0000-000036020000}"/>
    <cellStyle name="Финансовый 3 2 2 6" xfId="579" xr:uid="{00000000-0005-0000-0000-000037020000}"/>
    <cellStyle name="Финансовый 3 2 3" xfId="580" xr:uid="{00000000-0005-0000-0000-000038020000}"/>
    <cellStyle name="Финансовый 3 2 3 2" xfId="581" xr:uid="{00000000-0005-0000-0000-000039020000}"/>
    <cellStyle name="Финансовый 3 2 3 2 2" xfId="582" xr:uid="{00000000-0005-0000-0000-00003A020000}"/>
    <cellStyle name="Финансовый 3 2 3 2 2 2" xfId="583" xr:uid="{00000000-0005-0000-0000-00003B020000}"/>
    <cellStyle name="Финансовый 3 2 3 2 2 2 2" xfId="584" xr:uid="{00000000-0005-0000-0000-00003C020000}"/>
    <cellStyle name="Финансовый 3 2 3 2 2 3" xfId="585" xr:uid="{00000000-0005-0000-0000-00003D020000}"/>
    <cellStyle name="Финансовый 3 2 3 2 3" xfId="586" xr:uid="{00000000-0005-0000-0000-00003E020000}"/>
    <cellStyle name="Финансовый 3 2 3 2 3 2" xfId="587" xr:uid="{00000000-0005-0000-0000-00003F020000}"/>
    <cellStyle name="Финансовый 3 2 3 2 4" xfId="588" xr:uid="{00000000-0005-0000-0000-000040020000}"/>
    <cellStyle name="Финансовый 3 2 3 3" xfId="589" xr:uid="{00000000-0005-0000-0000-000041020000}"/>
    <cellStyle name="Финансовый 3 2 3 3 2" xfId="590" xr:uid="{00000000-0005-0000-0000-000042020000}"/>
    <cellStyle name="Финансовый 3 2 3 3 2 2" xfId="591" xr:uid="{00000000-0005-0000-0000-000043020000}"/>
    <cellStyle name="Финансовый 3 2 3 3 3" xfId="592" xr:uid="{00000000-0005-0000-0000-000044020000}"/>
    <cellStyle name="Финансовый 3 2 3 4" xfId="593" xr:uid="{00000000-0005-0000-0000-000045020000}"/>
    <cellStyle name="Финансовый 3 2 3 4 2" xfId="594" xr:uid="{00000000-0005-0000-0000-000046020000}"/>
    <cellStyle name="Финансовый 3 2 3 5" xfId="595" xr:uid="{00000000-0005-0000-0000-000047020000}"/>
    <cellStyle name="Финансовый 3 2 4" xfId="596" xr:uid="{00000000-0005-0000-0000-000048020000}"/>
    <cellStyle name="Финансовый 3 2 4 2" xfId="597" xr:uid="{00000000-0005-0000-0000-000049020000}"/>
    <cellStyle name="Финансовый 3 2 4 2 2" xfId="598" xr:uid="{00000000-0005-0000-0000-00004A020000}"/>
    <cellStyle name="Финансовый 3 2 4 2 2 2" xfId="599" xr:uid="{00000000-0005-0000-0000-00004B020000}"/>
    <cellStyle name="Финансовый 3 2 4 2 3" xfId="600" xr:uid="{00000000-0005-0000-0000-00004C020000}"/>
    <cellStyle name="Финансовый 3 2 4 3" xfId="601" xr:uid="{00000000-0005-0000-0000-00004D020000}"/>
    <cellStyle name="Финансовый 3 2 4 3 2" xfId="602" xr:uid="{00000000-0005-0000-0000-00004E020000}"/>
    <cellStyle name="Финансовый 3 2 4 4" xfId="603" xr:uid="{00000000-0005-0000-0000-00004F020000}"/>
    <cellStyle name="Финансовый 3 2 5" xfId="604" xr:uid="{00000000-0005-0000-0000-000050020000}"/>
    <cellStyle name="Финансовый 3 2 5 2" xfId="605" xr:uid="{00000000-0005-0000-0000-000051020000}"/>
    <cellStyle name="Финансовый 3 2 5 2 2" xfId="606" xr:uid="{00000000-0005-0000-0000-000052020000}"/>
    <cellStyle name="Финансовый 3 2 5 3" xfId="607" xr:uid="{00000000-0005-0000-0000-000053020000}"/>
    <cellStyle name="Финансовый 3 2 6" xfId="608" xr:uid="{00000000-0005-0000-0000-000054020000}"/>
    <cellStyle name="Финансовый 3 2 6 2" xfId="609" xr:uid="{00000000-0005-0000-0000-000055020000}"/>
    <cellStyle name="Финансовый 3 2 7" xfId="610" xr:uid="{00000000-0005-0000-0000-000056020000}"/>
    <cellStyle name="Финансовый 3 3" xfId="611" xr:uid="{00000000-0005-0000-0000-000057020000}"/>
    <cellStyle name="Финансовый 3 3 2" xfId="612" xr:uid="{00000000-0005-0000-0000-000058020000}"/>
    <cellStyle name="Финансовый 3 3 2 2" xfId="613" xr:uid="{00000000-0005-0000-0000-000059020000}"/>
    <cellStyle name="Финансовый 3 3 2 2 2" xfId="614" xr:uid="{00000000-0005-0000-0000-00005A020000}"/>
    <cellStyle name="Финансовый 3 3 2 2 2 2" xfId="615" xr:uid="{00000000-0005-0000-0000-00005B020000}"/>
    <cellStyle name="Финансовый 3 3 2 2 2 2 2" xfId="616" xr:uid="{00000000-0005-0000-0000-00005C020000}"/>
    <cellStyle name="Финансовый 3 3 2 2 2 2 2 2" xfId="617" xr:uid="{00000000-0005-0000-0000-00005D020000}"/>
    <cellStyle name="Финансовый 3 3 2 2 2 2 3" xfId="618" xr:uid="{00000000-0005-0000-0000-00005E020000}"/>
    <cellStyle name="Финансовый 3 3 2 2 2 3" xfId="619" xr:uid="{00000000-0005-0000-0000-00005F020000}"/>
    <cellStyle name="Финансовый 3 3 2 2 2 3 2" xfId="620" xr:uid="{00000000-0005-0000-0000-000060020000}"/>
    <cellStyle name="Финансовый 3 3 2 2 2 4" xfId="621" xr:uid="{00000000-0005-0000-0000-000061020000}"/>
    <cellStyle name="Финансовый 3 3 2 2 3" xfId="622" xr:uid="{00000000-0005-0000-0000-000062020000}"/>
    <cellStyle name="Финансовый 3 3 2 2 3 2" xfId="623" xr:uid="{00000000-0005-0000-0000-000063020000}"/>
    <cellStyle name="Финансовый 3 3 2 2 3 2 2" xfId="624" xr:uid="{00000000-0005-0000-0000-000064020000}"/>
    <cellStyle name="Финансовый 3 3 2 2 3 3" xfId="625" xr:uid="{00000000-0005-0000-0000-000065020000}"/>
    <cellStyle name="Финансовый 3 3 2 2 4" xfId="626" xr:uid="{00000000-0005-0000-0000-000066020000}"/>
    <cellStyle name="Финансовый 3 3 2 2 4 2" xfId="627" xr:uid="{00000000-0005-0000-0000-000067020000}"/>
    <cellStyle name="Финансовый 3 3 2 2 5" xfId="628" xr:uid="{00000000-0005-0000-0000-000068020000}"/>
    <cellStyle name="Финансовый 3 3 2 3" xfId="629" xr:uid="{00000000-0005-0000-0000-000069020000}"/>
    <cellStyle name="Финансовый 3 3 2 3 2" xfId="630" xr:uid="{00000000-0005-0000-0000-00006A020000}"/>
    <cellStyle name="Финансовый 3 3 2 3 2 2" xfId="631" xr:uid="{00000000-0005-0000-0000-00006B020000}"/>
    <cellStyle name="Финансовый 3 3 2 3 2 2 2" xfId="632" xr:uid="{00000000-0005-0000-0000-00006C020000}"/>
    <cellStyle name="Финансовый 3 3 2 3 2 3" xfId="633" xr:uid="{00000000-0005-0000-0000-00006D020000}"/>
    <cellStyle name="Финансовый 3 3 2 3 3" xfId="634" xr:uid="{00000000-0005-0000-0000-00006E020000}"/>
    <cellStyle name="Финансовый 3 3 2 3 3 2" xfId="635" xr:uid="{00000000-0005-0000-0000-00006F020000}"/>
    <cellStyle name="Финансовый 3 3 2 3 4" xfId="636" xr:uid="{00000000-0005-0000-0000-000070020000}"/>
    <cellStyle name="Финансовый 3 3 2 4" xfId="637" xr:uid="{00000000-0005-0000-0000-000071020000}"/>
    <cellStyle name="Финансовый 3 3 2 4 2" xfId="638" xr:uid="{00000000-0005-0000-0000-000072020000}"/>
    <cellStyle name="Финансовый 3 3 2 4 2 2" xfId="639" xr:uid="{00000000-0005-0000-0000-000073020000}"/>
    <cellStyle name="Финансовый 3 3 2 4 3" xfId="640" xr:uid="{00000000-0005-0000-0000-000074020000}"/>
    <cellStyle name="Финансовый 3 3 2 5" xfId="641" xr:uid="{00000000-0005-0000-0000-000075020000}"/>
    <cellStyle name="Финансовый 3 3 2 5 2" xfId="642" xr:uid="{00000000-0005-0000-0000-000076020000}"/>
    <cellStyle name="Финансовый 3 3 2 6" xfId="643" xr:uid="{00000000-0005-0000-0000-000077020000}"/>
    <cellStyle name="Финансовый 3 3 3" xfId="644" xr:uid="{00000000-0005-0000-0000-000078020000}"/>
    <cellStyle name="Финансовый 3 3 3 2" xfId="645" xr:uid="{00000000-0005-0000-0000-000079020000}"/>
    <cellStyle name="Финансовый 3 3 3 2 2" xfId="646" xr:uid="{00000000-0005-0000-0000-00007A020000}"/>
    <cellStyle name="Финансовый 3 3 3 2 2 2" xfId="647" xr:uid="{00000000-0005-0000-0000-00007B020000}"/>
    <cellStyle name="Финансовый 3 3 3 2 2 2 2" xfId="648" xr:uid="{00000000-0005-0000-0000-00007C020000}"/>
    <cellStyle name="Финансовый 3 3 3 2 2 3" xfId="649" xr:uid="{00000000-0005-0000-0000-00007D020000}"/>
    <cellStyle name="Финансовый 3 3 3 2 3" xfId="650" xr:uid="{00000000-0005-0000-0000-00007E020000}"/>
    <cellStyle name="Финансовый 3 3 3 2 3 2" xfId="651" xr:uid="{00000000-0005-0000-0000-00007F020000}"/>
    <cellStyle name="Финансовый 3 3 3 2 4" xfId="652" xr:uid="{00000000-0005-0000-0000-000080020000}"/>
    <cellStyle name="Финансовый 3 3 3 3" xfId="653" xr:uid="{00000000-0005-0000-0000-000081020000}"/>
    <cellStyle name="Финансовый 3 3 3 3 2" xfId="654" xr:uid="{00000000-0005-0000-0000-000082020000}"/>
    <cellStyle name="Финансовый 3 3 3 3 2 2" xfId="655" xr:uid="{00000000-0005-0000-0000-000083020000}"/>
    <cellStyle name="Финансовый 3 3 3 3 3" xfId="656" xr:uid="{00000000-0005-0000-0000-000084020000}"/>
    <cellStyle name="Финансовый 3 3 3 4" xfId="657" xr:uid="{00000000-0005-0000-0000-000085020000}"/>
    <cellStyle name="Финансовый 3 3 3 4 2" xfId="658" xr:uid="{00000000-0005-0000-0000-000086020000}"/>
    <cellStyle name="Финансовый 3 3 3 5" xfId="659" xr:uid="{00000000-0005-0000-0000-000087020000}"/>
    <cellStyle name="Финансовый 3 3 4" xfId="660" xr:uid="{00000000-0005-0000-0000-000088020000}"/>
    <cellStyle name="Финансовый 3 3 4 2" xfId="661" xr:uid="{00000000-0005-0000-0000-000089020000}"/>
    <cellStyle name="Финансовый 3 3 4 2 2" xfId="662" xr:uid="{00000000-0005-0000-0000-00008A020000}"/>
    <cellStyle name="Финансовый 3 3 4 2 2 2" xfId="663" xr:uid="{00000000-0005-0000-0000-00008B020000}"/>
    <cellStyle name="Финансовый 3 3 4 2 3" xfId="664" xr:uid="{00000000-0005-0000-0000-00008C020000}"/>
    <cellStyle name="Финансовый 3 3 4 3" xfId="665" xr:uid="{00000000-0005-0000-0000-00008D020000}"/>
    <cellStyle name="Финансовый 3 3 4 3 2" xfId="666" xr:uid="{00000000-0005-0000-0000-00008E020000}"/>
    <cellStyle name="Финансовый 3 3 4 4" xfId="667" xr:uid="{00000000-0005-0000-0000-00008F020000}"/>
    <cellStyle name="Финансовый 3 3 5" xfId="668" xr:uid="{00000000-0005-0000-0000-000090020000}"/>
    <cellStyle name="Финансовый 3 3 5 2" xfId="669" xr:uid="{00000000-0005-0000-0000-000091020000}"/>
    <cellStyle name="Финансовый 3 3 5 2 2" xfId="670" xr:uid="{00000000-0005-0000-0000-000092020000}"/>
    <cellStyle name="Финансовый 3 3 5 3" xfId="671" xr:uid="{00000000-0005-0000-0000-000093020000}"/>
    <cellStyle name="Финансовый 3 3 6" xfId="672" xr:uid="{00000000-0005-0000-0000-000094020000}"/>
    <cellStyle name="Финансовый 3 3 6 2" xfId="673" xr:uid="{00000000-0005-0000-0000-000095020000}"/>
    <cellStyle name="Финансовый 3 3 7" xfId="674" xr:uid="{00000000-0005-0000-0000-000096020000}"/>
    <cellStyle name="Финансовый 3 4" xfId="675" xr:uid="{00000000-0005-0000-0000-000097020000}"/>
    <cellStyle name="Финансовый 3 4 2" xfId="676" xr:uid="{00000000-0005-0000-0000-000098020000}"/>
    <cellStyle name="Финансовый 3 4 2 2" xfId="677" xr:uid="{00000000-0005-0000-0000-000099020000}"/>
    <cellStyle name="Финансовый 3 4 2 2 2" xfId="678" xr:uid="{00000000-0005-0000-0000-00009A020000}"/>
    <cellStyle name="Финансовый 3 4 2 2 2 2" xfId="679" xr:uid="{00000000-0005-0000-0000-00009B020000}"/>
    <cellStyle name="Финансовый 3 4 2 2 2 2 2" xfId="680" xr:uid="{00000000-0005-0000-0000-00009C020000}"/>
    <cellStyle name="Финансовый 3 4 2 2 2 3" xfId="681" xr:uid="{00000000-0005-0000-0000-00009D020000}"/>
    <cellStyle name="Финансовый 3 4 2 2 3" xfId="682" xr:uid="{00000000-0005-0000-0000-00009E020000}"/>
    <cellStyle name="Финансовый 3 4 2 2 3 2" xfId="683" xr:uid="{00000000-0005-0000-0000-00009F020000}"/>
    <cellStyle name="Финансовый 3 4 2 2 4" xfId="684" xr:uid="{00000000-0005-0000-0000-0000A0020000}"/>
    <cellStyle name="Финансовый 3 4 2 3" xfId="685" xr:uid="{00000000-0005-0000-0000-0000A1020000}"/>
    <cellStyle name="Финансовый 3 4 2 3 2" xfId="686" xr:uid="{00000000-0005-0000-0000-0000A2020000}"/>
    <cellStyle name="Финансовый 3 4 2 3 2 2" xfId="687" xr:uid="{00000000-0005-0000-0000-0000A3020000}"/>
    <cellStyle name="Финансовый 3 4 2 3 3" xfId="688" xr:uid="{00000000-0005-0000-0000-0000A4020000}"/>
    <cellStyle name="Финансовый 3 4 2 4" xfId="689" xr:uid="{00000000-0005-0000-0000-0000A5020000}"/>
    <cellStyle name="Финансовый 3 4 2 4 2" xfId="690" xr:uid="{00000000-0005-0000-0000-0000A6020000}"/>
    <cellStyle name="Финансовый 3 4 2 5" xfId="691" xr:uid="{00000000-0005-0000-0000-0000A7020000}"/>
    <cellStyle name="Финансовый 3 4 3" xfId="692" xr:uid="{00000000-0005-0000-0000-0000A8020000}"/>
    <cellStyle name="Финансовый 3 4 3 2" xfId="693" xr:uid="{00000000-0005-0000-0000-0000A9020000}"/>
    <cellStyle name="Финансовый 3 4 3 2 2" xfId="694" xr:uid="{00000000-0005-0000-0000-0000AA020000}"/>
    <cellStyle name="Финансовый 3 4 3 2 2 2" xfId="695" xr:uid="{00000000-0005-0000-0000-0000AB020000}"/>
    <cellStyle name="Финансовый 3 4 3 2 3" xfId="696" xr:uid="{00000000-0005-0000-0000-0000AC020000}"/>
    <cellStyle name="Финансовый 3 4 3 3" xfId="697" xr:uid="{00000000-0005-0000-0000-0000AD020000}"/>
    <cellStyle name="Финансовый 3 4 3 3 2" xfId="698" xr:uid="{00000000-0005-0000-0000-0000AE020000}"/>
    <cellStyle name="Финансовый 3 4 3 4" xfId="699" xr:uid="{00000000-0005-0000-0000-0000AF020000}"/>
    <cellStyle name="Финансовый 3 4 4" xfId="700" xr:uid="{00000000-0005-0000-0000-0000B0020000}"/>
    <cellStyle name="Финансовый 3 4 4 2" xfId="701" xr:uid="{00000000-0005-0000-0000-0000B1020000}"/>
    <cellStyle name="Финансовый 3 4 4 2 2" xfId="702" xr:uid="{00000000-0005-0000-0000-0000B2020000}"/>
    <cellStyle name="Финансовый 3 4 4 3" xfId="703" xr:uid="{00000000-0005-0000-0000-0000B3020000}"/>
    <cellStyle name="Финансовый 3 4 5" xfId="704" xr:uid="{00000000-0005-0000-0000-0000B4020000}"/>
    <cellStyle name="Финансовый 3 4 5 2" xfId="705" xr:uid="{00000000-0005-0000-0000-0000B5020000}"/>
    <cellStyle name="Финансовый 3 4 6" xfId="706" xr:uid="{00000000-0005-0000-0000-0000B6020000}"/>
    <cellStyle name="Финансовый 3 5" xfId="707" xr:uid="{00000000-0005-0000-0000-0000B7020000}"/>
    <cellStyle name="Финансовый 3 5 2" xfId="708" xr:uid="{00000000-0005-0000-0000-0000B8020000}"/>
    <cellStyle name="Финансовый 3 5 2 2" xfId="709" xr:uid="{00000000-0005-0000-0000-0000B9020000}"/>
    <cellStyle name="Финансовый 3 5 2 2 2" xfId="710" xr:uid="{00000000-0005-0000-0000-0000BA020000}"/>
    <cellStyle name="Финансовый 3 5 2 2 2 2" xfId="711" xr:uid="{00000000-0005-0000-0000-0000BB020000}"/>
    <cellStyle name="Финансовый 3 5 2 2 3" xfId="712" xr:uid="{00000000-0005-0000-0000-0000BC020000}"/>
    <cellStyle name="Финансовый 3 5 2 3" xfId="713" xr:uid="{00000000-0005-0000-0000-0000BD020000}"/>
    <cellStyle name="Финансовый 3 5 2 3 2" xfId="714" xr:uid="{00000000-0005-0000-0000-0000BE020000}"/>
    <cellStyle name="Финансовый 3 5 2 4" xfId="715" xr:uid="{00000000-0005-0000-0000-0000BF020000}"/>
    <cellStyle name="Финансовый 3 5 3" xfId="716" xr:uid="{00000000-0005-0000-0000-0000C0020000}"/>
    <cellStyle name="Финансовый 3 5 3 2" xfId="717" xr:uid="{00000000-0005-0000-0000-0000C1020000}"/>
    <cellStyle name="Финансовый 3 5 3 2 2" xfId="718" xr:uid="{00000000-0005-0000-0000-0000C2020000}"/>
    <cellStyle name="Финансовый 3 5 3 3" xfId="719" xr:uid="{00000000-0005-0000-0000-0000C3020000}"/>
    <cellStyle name="Финансовый 3 5 4" xfId="720" xr:uid="{00000000-0005-0000-0000-0000C4020000}"/>
    <cellStyle name="Финансовый 3 5 4 2" xfId="721" xr:uid="{00000000-0005-0000-0000-0000C5020000}"/>
    <cellStyle name="Финансовый 3 5 5" xfId="722" xr:uid="{00000000-0005-0000-0000-0000C6020000}"/>
    <cellStyle name="Финансовый 3 6" xfId="723" xr:uid="{00000000-0005-0000-0000-0000C7020000}"/>
    <cellStyle name="Финансовый 3 6 2" xfId="724" xr:uid="{00000000-0005-0000-0000-0000C8020000}"/>
    <cellStyle name="Финансовый 3 6 2 2" xfId="725" xr:uid="{00000000-0005-0000-0000-0000C9020000}"/>
    <cellStyle name="Финансовый 3 6 2 2 2" xfId="726" xr:uid="{00000000-0005-0000-0000-0000CA020000}"/>
    <cellStyle name="Финансовый 3 6 2 3" xfId="727" xr:uid="{00000000-0005-0000-0000-0000CB020000}"/>
    <cellStyle name="Финансовый 3 6 3" xfId="728" xr:uid="{00000000-0005-0000-0000-0000CC020000}"/>
    <cellStyle name="Финансовый 3 6 3 2" xfId="729" xr:uid="{00000000-0005-0000-0000-0000CD020000}"/>
    <cellStyle name="Финансовый 3 6 4" xfId="730" xr:uid="{00000000-0005-0000-0000-0000CE020000}"/>
    <cellStyle name="Финансовый 3 7" xfId="731" xr:uid="{00000000-0005-0000-0000-0000CF020000}"/>
    <cellStyle name="Финансовый 3 7 2" xfId="732" xr:uid="{00000000-0005-0000-0000-0000D0020000}"/>
    <cellStyle name="Финансовый 3 7 2 2" xfId="733" xr:uid="{00000000-0005-0000-0000-0000D1020000}"/>
    <cellStyle name="Финансовый 3 7 3" xfId="734" xr:uid="{00000000-0005-0000-0000-0000D2020000}"/>
    <cellStyle name="Финансовый 3 8" xfId="735" xr:uid="{00000000-0005-0000-0000-0000D3020000}"/>
    <cellStyle name="Финансовый 3 8 2" xfId="736" xr:uid="{00000000-0005-0000-0000-0000D4020000}"/>
    <cellStyle name="Финансовый 3 9" xfId="737" xr:uid="{00000000-0005-0000-0000-0000D5020000}"/>
    <cellStyle name="Финансовый 4" xfId="738" xr:uid="{00000000-0005-0000-0000-0000D6020000}"/>
    <cellStyle name="Финансовый 4 2" xfId="739" xr:uid="{00000000-0005-0000-0000-0000D7020000}"/>
    <cellStyle name="Финансовый 4 2 2" xfId="740" xr:uid="{00000000-0005-0000-0000-0000D8020000}"/>
    <cellStyle name="Финансовый 4 2 2 2" xfId="741" xr:uid="{00000000-0005-0000-0000-0000D9020000}"/>
    <cellStyle name="Финансовый 4 2 2 2 2" xfId="742" xr:uid="{00000000-0005-0000-0000-0000DA020000}"/>
    <cellStyle name="Финансовый 4 2 2 2 2 2" xfId="743" xr:uid="{00000000-0005-0000-0000-0000DB020000}"/>
    <cellStyle name="Финансовый 4 2 2 2 2 2 2" xfId="744" xr:uid="{00000000-0005-0000-0000-0000DC020000}"/>
    <cellStyle name="Финансовый 4 2 2 2 2 3" xfId="745" xr:uid="{00000000-0005-0000-0000-0000DD020000}"/>
    <cellStyle name="Финансовый 4 2 2 2 3" xfId="746" xr:uid="{00000000-0005-0000-0000-0000DE020000}"/>
    <cellStyle name="Финансовый 4 2 2 2 3 2" xfId="747" xr:uid="{00000000-0005-0000-0000-0000DF020000}"/>
    <cellStyle name="Финансовый 4 2 2 2 4" xfId="748" xr:uid="{00000000-0005-0000-0000-0000E0020000}"/>
    <cellStyle name="Финансовый 4 2 2 3" xfId="749" xr:uid="{00000000-0005-0000-0000-0000E1020000}"/>
    <cellStyle name="Финансовый 4 2 2 3 2" xfId="750" xr:uid="{00000000-0005-0000-0000-0000E2020000}"/>
    <cellStyle name="Финансовый 4 2 2 3 2 2" xfId="751" xr:uid="{00000000-0005-0000-0000-0000E3020000}"/>
    <cellStyle name="Финансовый 4 2 2 3 3" xfId="752" xr:uid="{00000000-0005-0000-0000-0000E4020000}"/>
    <cellStyle name="Финансовый 4 2 2 4" xfId="753" xr:uid="{00000000-0005-0000-0000-0000E5020000}"/>
    <cellStyle name="Финансовый 4 2 2 4 2" xfId="754" xr:uid="{00000000-0005-0000-0000-0000E6020000}"/>
    <cellStyle name="Финансовый 4 2 2 5" xfId="755" xr:uid="{00000000-0005-0000-0000-0000E7020000}"/>
    <cellStyle name="Финансовый 4 2 3" xfId="756" xr:uid="{00000000-0005-0000-0000-0000E8020000}"/>
    <cellStyle name="Финансовый 4 2 3 2" xfId="757" xr:uid="{00000000-0005-0000-0000-0000E9020000}"/>
    <cellStyle name="Финансовый 4 2 3 2 2" xfId="758" xr:uid="{00000000-0005-0000-0000-0000EA020000}"/>
    <cellStyle name="Финансовый 4 2 3 2 2 2" xfId="759" xr:uid="{00000000-0005-0000-0000-0000EB020000}"/>
    <cellStyle name="Финансовый 4 2 3 2 3" xfId="760" xr:uid="{00000000-0005-0000-0000-0000EC020000}"/>
    <cellStyle name="Финансовый 4 2 3 3" xfId="761" xr:uid="{00000000-0005-0000-0000-0000ED020000}"/>
    <cellStyle name="Финансовый 4 2 3 3 2" xfId="762" xr:uid="{00000000-0005-0000-0000-0000EE020000}"/>
    <cellStyle name="Финансовый 4 2 3 4" xfId="763" xr:uid="{00000000-0005-0000-0000-0000EF020000}"/>
    <cellStyle name="Финансовый 4 2 4" xfId="764" xr:uid="{00000000-0005-0000-0000-0000F0020000}"/>
    <cellStyle name="Финансовый 4 2 4 2" xfId="765" xr:uid="{00000000-0005-0000-0000-0000F1020000}"/>
    <cellStyle name="Финансовый 4 2 4 2 2" xfId="766" xr:uid="{00000000-0005-0000-0000-0000F2020000}"/>
    <cellStyle name="Финансовый 4 2 4 3" xfId="767" xr:uid="{00000000-0005-0000-0000-0000F3020000}"/>
    <cellStyle name="Финансовый 4 2 5" xfId="768" xr:uid="{00000000-0005-0000-0000-0000F4020000}"/>
    <cellStyle name="Финансовый 4 2 5 2" xfId="769" xr:uid="{00000000-0005-0000-0000-0000F5020000}"/>
    <cellStyle name="Финансовый 4 2 6" xfId="770" xr:uid="{00000000-0005-0000-0000-0000F6020000}"/>
    <cellStyle name="Финансовый 4 3" xfId="771" xr:uid="{00000000-0005-0000-0000-0000F7020000}"/>
    <cellStyle name="Финансовый 4 3 2" xfId="772" xr:uid="{00000000-0005-0000-0000-0000F8020000}"/>
    <cellStyle name="Финансовый 4 3 2 2" xfId="773" xr:uid="{00000000-0005-0000-0000-0000F9020000}"/>
    <cellStyle name="Финансовый 4 3 2 2 2" xfId="774" xr:uid="{00000000-0005-0000-0000-0000FA020000}"/>
    <cellStyle name="Финансовый 4 3 2 2 2 2" xfId="775" xr:uid="{00000000-0005-0000-0000-0000FB020000}"/>
    <cellStyle name="Финансовый 4 3 2 2 3" xfId="776" xr:uid="{00000000-0005-0000-0000-0000FC020000}"/>
    <cellStyle name="Финансовый 4 3 2 3" xfId="777" xr:uid="{00000000-0005-0000-0000-0000FD020000}"/>
    <cellStyle name="Финансовый 4 3 2 3 2" xfId="778" xr:uid="{00000000-0005-0000-0000-0000FE020000}"/>
    <cellStyle name="Финансовый 4 3 2 4" xfId="779" xr:uid="{00000000-0005-0000-0000-0000FF020000}"/>
    <cellStyle name="Финансовый 4 3 3" xfId="780" xr:uid="{00000000-0005-0000-0000-000000030000}"/>
    <cellStyle name="Финансовый 4 3 3 2" xfId="781" xr:uid="{00000000-0005-0000-0000-000001030000}"/>
    <cellStyle name="Финансовый 4 3 3 2 2" xfId="782" xr:uid="{00000000-0005-0000-0000-000002030000}"/>
    <cellStyle name="Финансовый 4 3 3 3" xfId="783" xr:uid="{00000000-0005-0000-0000-000003030000}"/>
    <cellStyle name="Финансовый 4 3 4" xfId="784" xr:uid="{00000000-0005-0000-0000-000004030000}"/>
    <cellStyle name="Финансовый 4 3 4 2" xfId="785" xr:uid="{00000000-0005-0000-0000-000005030000}"/>
    <cellStyle name="Финансовый 4 3 5" xfId="786" xr:uid="{00000000-0005-0000-0000-000006030000}"/>
    <cellStyle name="Финансовый 4 4" xfId="787" xr:uid="{00000000-0005-0000-0000-000007030000}"/>
    <cellStyle name="Финансовый 4 4 2" xfId="788" xr:uid="{00000000-0005-0000-0000-000008030000}"/>
    <cellStyle name="Финансовый 4 4 2 2" xfId="789" xr:uid="{00000000-0005-0000-0000-000009030000}"/>
    <cellStyle name="Финансовый 4 4 2 2 2" xfId="790" xr:uid="{00000000-0005-0000-0000-00000A030000}"/>
    <cellStyle name="Финансовый 4 4 2 3" xfId="791" xr:uid="{00000000-0005-0000-0000-00000B030000}"/>
    <cellStyle name="Финансовый 4 4 3" xfId="792" xr:uid="{00000000-0005-0000-0000-00000C030000}"/>
    <cellStyle name="Финансовый 4 4 3 2" xfId="793" xr:uid="{00000000-0005-0000-0000-00000D030000}"/>
    <cellStyle name="Финансовый 4 4 4" xfId="794" xr:uid="{00000000-0005-0000-0000-00000E030000}"/>
    <cellStyle name="Финансовый 4 5" xfId="795" xr:uid="{00000000-0005-0000-0000-00000F030000}"/>
    <cellStyle name="Финансовый 4 5 2" xfId="796" xr:uid="{00000000-0005-0000-0000-000010030000}"/>
    <cellStyle name="Финансовый 4 5 2 2" xfId="797" xr:uid="{00000000-0005-0000-0000-000011030000}"/>
    <cellStyle name="Финансовый 4 5 3" xfId="798" xr:uid="{00000000-0005-0000-0000-000012030000}"/>
    <cellStyle name="Финансовый 4 6" xfId="799" xr:uid="{00000000-0005-0000-0000-000013030000}"/>
    <cellStyle name="Финансовый 4 6 2" xfId="800" xr:uid="{00000000-0005-0000-0000-000014030000}"/>
    <cellStyle name="Финансовый 4 7" xfId="801" xr:uid="{00000000-0005-0000-0000-000015030000}"/>
    <cellStyle name="Финансовый 5" xfId="802" xr:uid="{00000000-0005-0000-0000-000016030000}"/>
    <cellStyle name="Финансовый 5 2" xfId="803" xr:uid="{00000000-0005-0000-0000-000017030000}"/>
    <cellStyle name="Финансовый 5 2 2" xfId="804" xr:uid="{00000000-0005-0000-0000-000018030000}"/>
    <cellStyle name="Финансовый 5 2 2 2" xfId="805" xr:uid="{00000000-0005-0000-0000-000019030000}"/>
    <cellStyle name="Финансовый 5 2 2 2 2" xfId="806" xr:uid="{00000000-0005-0000-0000-00001A030000}"/>
    <cellStyle name="Финансовый 5 2 2 2 2 2" xfId="807" xr:uid="{00000000-0005-0000-0000-00001B030000}"/>
    <cellStyle name="Финансовый 5 2 2 2 3" xfId="808" xr:uid="{00000000-0005-0000-0000-00001C030000}"/>
    <cellStyle name="Финансовый 5 2 2 3" xfId="809" xr:uid="{00000000-0005-0000-0000-00001D030000}"/>
    <cellStyle name="Финансовый 5 2 2 3 2" xfId="810" xr:uid="{00000000-0005-0000-0000-00001E030000}"/>
    <cellStyle name="Финансовый 5 2 2 4" xfId="811" xr:uid="{00000000-0005-0000-0000-00001F030000}"/>
    <cellStyle name="Финансовый 5 2 3" xfId="812" xr:uid="{00000000-0005-0000-0000-000020030000}"/>
    <cellStyle name="Финансовый 5 2 3 2" xfId="813" xr:uid="{00000000-0005-0000-0000-000021030000}"/>
    <cellStyle name="Финансовый 5 2 3 2 2" xfId="814" xr:uid="{00000000-0005-0000-0000-000022030000}"/>
    <cellStyle name="Финансовый 5 2 3 3" xfId="815" xr:uid="{00000000-0005-0000-0000-000023030000}"/>
    <cellStyle name="Финансовый 5 2 4" xfId="816" xr:uid="{00000000-0005-0000-0000-000024030000}"/>
    <cellStyle name="Финансовый 5 2 4 2" xfId="817" xr:uid="{00000000-0005-0000-0000-000025030000}"/>
    <cellStyle name="Финансовый 5 2 5" xfId="818" xr:uid="{00000000-0005-0000-0000-000026030000}"/>
    <cellStyle name="Финансовый 5 3" xfId="819" xr:uid="{00000000-0005-0000-0000-000027030000}"/>
    <cellStyle name="Финансовый 5 3 2" xfId="820" xr:uid="{00000000-0005-0000-0000-000028030000}"/>
    <cellStyle name="Финансовый 5 3 2 2" xfId="821" xr:uid="{00000000-0005-0000-0000-000029030000}"/>
    <cellStyle name="Финансовый 5 3 2 2 2" xfId="822" xr:uid="{00000000-0005-0000-0000-00002A030000}"/>
    <cellStyle name="Финансовый 5 3 2 3" xfId="823" xr:uid="{00000000-0005-0000-0000-00002B030000}"/>
    <cellStyle name="Финансовый 5 3 3" xfId="824" xr:uid="{00000000-0005-0000-0000-00002C030000}"/>
    <cellStyle name="Финансовый 5 3 3 2" xfId="825" xr:uid="{00000000-0005-0000-0000-00002D030000}"/>
    <cellStyle name="Финансовый 5 3 4" xfId="826" xr:uid="{00000000-0005-0000-0000-00002E030000}"/>
    <cellStyle name="Финансовый 5 4" xfId="827" xr:uid="{00000000-0005-0000-0000-00002F030000}"/>
    <cellStyle name="Финансовый 5 4 2" xfId="828" xr:uid="{00000000-0005-0000-0000-000030030000}"/>
    <cellStyle name="Финансовый 5 4 2 2" xfId="829" xr:uid="{00000000-0005-0000-0000-000031030000}"/>
    <cellStyle name="Финансовый 5 4 3" xfId="830" xr:uid="{00000000-0005-0000-0000-000032030000}"/>
    <cellStyle name="Финансовый 5 5" xfId="831" xr:uid="{00000000-0005-0000-0000-000033030000}"/>
    <cellStyle name="Финансовый 5 5 2" xfId="832" xr:uid="{00000000-0005-0000-0000-000034030000}"/>
    <cellStyle name="Финансовый 5 6" xfId="833" xr:uid="{00000000-0005-0000-0000-000035030000}"/>
    <cellStyle name="Финансовый 6" xfId="834" xr:uid="{00000000-0005-0000-0000-000036030000}"/>
    <cellStyle name="Финансовый 6 2" xfId="835" xr:uid="{00000000-0005-0000-0000-000037030000}"/>
    <cellStyle name="Финансовый 6 2 2" xfId="836" xr:uid="{00000000-0005-0000-0000-000038030000}"/>
    <cellStyle name="Финансовый 6 2 2 2" xfId="837" xr:uid="{00000000-0005-0000-0000-000039030000}"/>
    <cellStyle name="Финансовый 6 2 2 2 2" xfId="838" xr:uid="{00000000-0005-0000-0000-00003A030000}"/>
    <cellStyle name="Финансовый 6 2 2 3" xfId="839" xr:uid="{00000000-0005-0000-0000-00003B030000}"/>
    <cellStyle name="Финансовый 6 2 3" xfId="840" xr:uid="{00000000-0005-0000-0000-00003C030000}"/>
    <cellStyle name="Финансовый 6 2 3 2" xfId="841" xr:uid="{00000000-0005-0000-0000-00003D030000}"/>
    <cellStyle name="Финансовый 6 2 4" xfId="842" xr:uid="{00000000-0005-0000-0000-00003E030000}"/>
    <cellStyle name="Финансовый 6 3" xfId="843" xr:uid="{00000000-0005-0000-0000-00003F030000}"/>
    <cellStyle name="Финансовый 6 3 2" xfId="844" xr:uid="{00000000-0005-0000-0000-000040030000}"/>
    <cellStyle name="Финансовый 6 3 2 2" xfId="845" xr:uid="{00000000-0005-0000-0000-000041030000}"/>
    <cellStyle name="Финансовый 6 3 3" xfId="846" xr:uid="{00000000-0005-0000-0000-000042030000}"/>
    <cellStyle name="Финансовый 6 4" xfId="847" xr:uid="{00000000-0005-0000-0000-000043030000}"/>
    <cellStyle name="Финансовый 6 4 2" xfId="848" xr:uid="{00000000-0005-0000-0000-000044030000}"/>
    <cellStyle name="Финансовый 6 5" xfId="849" xr:uid="{00000000-0005-0000-0000-000045030000}"/>
    <cellStyle name="Финансовый 7" xfId="850" xr:uid="{00000000-0005-0000-0000-000046030000}"/>
    <cellStyle name="Финансовый 7 2" xfId="851" xr:uid="{00000000-0005-0000-0000-000047030000}"/>
    <cellStyle name="Финансовый 7 2 2" xfId="852" xr:uid="{00000000-0005-0000-0000-000048030000}"/>
    <cellStyle name="Финансовый 7 2 2 2" xfId="853" xr:uid="{00000000-0005-0000-0000-000049030000}"/>
    <cellStyle name="Финансовый 7 2 3" xfId="854" xr:uid="{00000000-0005-0000-0000-00004A030000}"/>
    <cellStyle name="Финансовый 7 3" xfId="855" xr:uid="{00000000-0005-0000-0000-00004B030000}"/>
    <cellStyle name="Финансовый 7 3 2" xfId="856" xr:uid="{00000000-0005-0000-0000-00004C030000}"/>
    <cellStyle name="Финансовый 7 4" xfId="857" xr:uid="{00000000-0005-0000-0000-00004D030000}"/>
    <cellStyle name="Финансовый 8" xfId="858" xr:uid="{00000000-0005-0000-0000-00004E030000}"/>
    <cellStyle name="Финансовый 8 2" xfId="859" xr:uid="{00000000-0005-0000-0000-00004F030000}"/>
    <cellStyle name="Финансовый 8 2 2" xfId="860" xr:uid="{00000000-0005-0000-0000-000050030000}"/>
    <cellStyle name="Финансовый 8 3" xfId="861" xr:uid="{00000000-0005-0000-0000-000051030000}"/>
    <cellStyle name="Финансовый 9" xfId="862" xr:uid="{00000000-0005-0000-0000-000052030000}"/>
    <cellStyle name="Финансовый 9 2" xfId="863" xr:uid="{00000000-0005-0000-0000-000053030000}"/>
    <cellStyle name="常规 10 102 3" xfId="7" xr:uid="{00000000-0005-0000-0000-000054030000}"/>
    <cellStyle name="常规 10 102 3 2" xfId="10" xr:uid="{00000000-0005-0000-0000-000055030000}"/>
    <cellStyle name="常规 2" xfId="11" xr:uid="{00000000-0005-0000-0000-000056030000}"/>
    <cellStyle name="常规 2 2" xfId="864" xr:uid="{00000000-0005-0000-0000-000057030000}"/>
    <cellStyle name="常规 2 3" xfId="16" xr:uid="{00000000-0005-0000-0000-000058030000}"/>
    <cellStyle name="常规 29" xfId="12" xr:uid="{00000000-0005-0000-0000-000059030000}"/>
    <cellStyle name="常规 3" xfId="20" xr:uid="{00000000-0005-0000-0000-00005A030000}"/>
    <cellStyle name="常规 3 2" xfId="8" xr:uid="{00000000-0005-0000-0000-00005B030000}"/>
    <cellStyle name="常规 3 3" xfId="13" xr:uid="{00000000-0005-0000-0000-00005C030000}"/>
    <cellStyle name="常规 33" xfId="18" xr:uid="{00000000-0005-0000-0000-00005D030000}"/>
    <cellStyle name="常规 4" xfId="9" xr:uid="{00000000-0005-0000-0000-00005E030000}"/>
    <cellStyle name="常规 9" xfId="17" xr:uid="{00000000-0005-0000-0000-00005F030000}"/>
    <cellStyle name="常规_20130828 意大利版 欧洲新产品参数大全" xfId="14" xr:uid="{00000000-0005-0000-0000-000060030000}"/>
    <cellStyle name="常规_Sheet1_3" xfId="36" xr:uid="{00000000-0005-0000-0000-00006103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32.png"/><Relationship Id="rId7" Type="http://schemas.openxmlformats.org/officeDocument/2006/relationships/image" Target="../media/image27.png"/><Relationship Id="rId2" Type="http://schemas.openxmlformats.org/officeDocument/2006/relationships/image" Target="../media/image30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33.png"/><Relationship Id="rId9" Type="http://schemas.openxmlformats.org/officeDocument/2006/relationships/image" Target="../media/image14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5.png"/><Relationship Id="rId21" Type="http://schemas.openxmlformats.org/officeDocument/2006/relationships/image" Target="../media/image43.png"/><Relationship Id="rId42" Type="http://schemas.openxmlformats.org/officeDocument/2006/relationships/image" Target="../media/image53.png"/><Relationship Id="rId47" Type="http://schemas.openxmlformats.org/officeDocument/2006/relationships/hyperlink" Target="https://forteklima.ru/items/kuhonnaya-vytyazhka-making-oasis-everywhere-ka-60b" TargetMode="External"/><Relationship Id="rId63" Type="http://schemas.openxmlformats.org/officeDocument/2006/relationships/image" Target="../media/image66.png"/><Relationship Id="rId68" Type="http://schemas.openxmlformats.org/officeDocument/2006/relationships/hyperlink" Target="https://forteklima.ru/items/kuhonnaya_vytyazhka_making_oasis_everywhere_nb_60w" TargetMode="External"/><Relationship Id="rId84" Type="http://schemas.openxmlformats.org/officeDocument/2006/relationships/hyperlink" Target="https://forteklima.ru/items/kuhonnaya-vytyazhka-making-oasis-everywhere-nc-60i" TargetMode="External"/><Relationship Id="rId89" Type="http://schemas.openxmlformats.org/officeDocument/2006/relationships/hyperlink" Target="https://forteklima.ru/items/kuhonnaya-vytyazhka-making-oasis-everywhere-nd-60i" TargetMode="External"/><Relationship Id="rId16" Type="http://schemas.openxmlformats.org/officeDocument/2006/relationships/hyperlink" Target="https://forteklima.ru/items/kuhonnaya-vytyazhka-making-oasis-everywhere-uv-50w" TargetMode="External"/><Relationship Id="rId107" Type="http://schemas.openxmlformats.org/officeDocument/2006/relationships/image" Target="../media/image88.png"/><Relationship Id="rId11" Type="http://schemas.openxmlformats.org/officeDocument/2006/relationships/image" Target="../media/image38.png"/><Relationship Id="rId32" Type="http://schemas.openxmlformats.org/officeDocument/2006/relationships/image" Target="../media/image48.png"/><Relationship Id="rId37" Type="http://schemas.openxmlformats.org/officeDocument/2006/relationships/hyperlink" Target="https://forteklima.ru/items/kuhonnaya-vytyazhka-making-oasis-everywhere-vt-60bg" TargetMode="External"/><Relationship Id="rId53" Type="http://schemas.openxmlformats.org/officeDocument/2006/relationships/hyperlink" Target="https://forteklima.ru/items/kuhonnaya-vytyazhka-making-oasis-everywhere-kb-50w" TargetMode="External"/><Relationship Id="rId58" Type="http://schemas.openxmlformats.org/officeDocument/2006/relationships/image" Target="../media/image63.png"/><Relationship Id="rId74" Type="http://schemas.openxmlformats.org/officeDocument/2006/relationships/hyperlink" Target="https://forteklima.ru/items/kuhonnaya-vytyazhka-making-oasis-everywhere-nb-90i" TargetMode="External"/><Relationship Id="rId79" Type="http://schemas.openxmlformats.org/officeDocument/2006/relationships/image" Target="../media/image73.png"/><Relationship Id="rId102" Type="http://schemas.openxmlformats.org/officeDocument/2006/relationships/hyperlink" Target="https://forteklima.ru/items/kuhonnaya-vytyazhka-making-oasis-everywhere-ns-60b" TargetMode="External"/><Relationship Id="rId5" Type="http://schemas.openxmlformats.org/officeDocument/2006/relationships/image" Target="../media/image35.png"/><Relationship Id="rId90" Type="http://schemas.openxmlformats.org/officeDocument/2006/relationships/image" Target="../media/image77.png"/><Relationship Id="rId95" Type="http://schemas.openxmlformats.org/officeDocument/2006/relationships/hyperlink" Target="https://forteklima.ru/items/kuhonnaya-vytyazhka-making-oasis-everywhere-np-60i" TargetMode="External"/><Relationship Id="rId22" Type="http://schemas.openxmlformats.org/officeDocument/2006/relationships/hyperlink" Target="https://forteklima.ru/items/kuhonnaya-vytyazhka-making-oasis-everywhere-uv-60g" TargetMode="External"/><Relationship Id="rId27" Type="http://schemas.openxmlformats.org/officeDocument/2006/relationships/hyperlink" Target="https://forteklima.ru/items/kuhonnaya-vytyazhka-making-oasis-everywhere-vt-60b" TargetMode="External"/><Relationship Id="rId43" Type="http://schemas.openxmlformats.org/officeDocument/2006/relationships/image" Target="../media/image54.png"/><Relationship Id="rId48" Type="http://schemas.openxmlformats.org/officeDocument/2006/relationships/image" Target="../media/image58.png"/><Relationship Id="rId64" Type="http://schemas.openxmlformats.org/officeDocument/2006/relationships/hyperlink" Target="https://forteklima.ru/items/kuhonnaya_vytyazhka_making_oasis_everywhere_mg_60b" TargetMode="External"/><Relationship Id="rId69" Type="http://schemas.openxmlformats.org/officeDocument/2006/relationships/image" Target="../media/image69.png"/><Relationship Id="rId80" Type="http://schemas.openxmlformats.org/officeDocument/2006/relationships/hyperlink" Target="https://forteklima.ru/items/kuhonnaya-vytyazhka-making-oasis-everywhere-nc-50i" TargetMode="External"/><Relationship Id="rId85" Type="http://schemas.openxmlformats.org/officeDocument/2006/relationships/hyperlink" Target="https://forteklima.ru/items/kuhonnaya-vytyazhka-making-oasis-everywhere-nd-60b" TargetMode="External"/><Relationship Id="rId12" Type="http://schemas.openxmlformats.org/officeDocument/2006/relationships/hyperlink" Target="https://forteklima.ru/items/kuhonnaya-vytyazhka-making-oasis-everywhere-up-50s" TargetMode="External"/><Relationship Id="rId17" Type="http://schemas.openxmlformats.org/officeDocument/2006/relationships/image" Target="../media/image41.png"/><Relationship Id="rId33" Type="http://schemas.openxmlformats.org/officeDocument/2006/relationships/hyperlink" Target="https://forteklima.ru/items/kuhonnaya-vytyazhka-making-oasis-everywhere-vt-60i" TargetMode="External"/><Relationship Id="rId38" Type="http://schemas.openxmlformats.org/officeDocument/2006/relationships/image" Target="../media/image51.png"/><Relationship Id="rId59" Type="http://schemas.openxmlformats.org/officeDocument/2006/relationships/image" Target="../media/image64.png"/><Relationship Id="rId103" Type="http://schemas.openxmlformats.org/officeDocument/2006/relationships/image" Target="../media/image86.png"/><Relationship Id="rId108" Type="http://schemas.openxmlformats.org/officeDocument/2006/relationships/image" Target="../media/image89.png"/><Relationship Id="rId20" Type="http://schemas.openxmlformats.org/officeDocument/2006/relationships/hyperlink" Target="https://forteklima.ru/items/kuhonnaya-vytyazhka-making-oasis-everywhere-uv-50i" TargetMode="External"/><Relationship Id="rId41" Type="http://schemas.openxmlformats.org/officeDocument/2006/relationships/hyperlink" Target="https://forteklima.ru/items/kuhonnaya-vytyazhka-making-oasis-everywhere-um-52s" TargetMode="External"/><Relationship Id="rId54" Type="http://schemas.openxmlformats.org/officeDocument/2006/relationships/image" Target="../media/image61.png"/><Relationship Id="rId62" Type="http://schemas.openxmlformats.org/officeDocument/2006/relationships/hyperlink" Target="https://forteklima.ru/items/kuhonnaya_vytyazhka_making_oasis_everywhere_md_60s" TargetMode="External"/><Relationship Id="rId70" Type="http://schemas.openxmlformats.org/officeDocument/2006/relationships/hyperlink" Target="https://forteklima.ru/items/kuhonnaya-vytyazhka-making-oasis-everywhere-nb-60i" TargetMode="External"/><Relationship Id="rId75" Type="http://schemas.openxmlformats.org/officeDocument/2006/relationships/image" Target="../media/image71.png"/><Relationship Id="rId83" Type="http://schemas.openxmlformats.org/officeDocument/2006/relationships/hyperlink" Target="https://forteklima.ru/items/kuhonnaya_vytyazhka_making_oasis_everywhere_nc_60w" TargetMode="External"/><Relationship Id="rId88" Type="http://schemas.openxmlformats.org/officeDocument/2006/relationships/image" Target="../media/image76.png"/><Relationship Id="rId91" Type="http://schemas.openxmlformats.org/officeDocument/2006/relationships/hyperlink" Target="https://forteklima.ru/items/kuhonnaya-vytyazhka-making-oasis-everywhere-np-60b" TargetMode="External"/><Relationship Id="rId96" Type="http://schemas.openxmlformats.org/officeDocument/2006/relationships/image" Target="../media/image80.png"/><Relationship Id="rId1" Type="http://schemas.openxmlformats.org/officeDocument/2006/relationships/image" Target="../media/image1.png"/><Relationship Id="rId6" Type="http://schemas.openxmlformats.org/officeDocument/2006/relationships/hyperlink" Target="https://forteklima.ru/items/kuhonnaya-vytyazhka-making-oasis-everywhere-up-50b" TargetMode="External"/><Relationship Id="rId15" Type="http://schemas.openxmlformats.org/officeDocument/2006/relationships/image" Target="../media/image40.png"/><Relationship Id="rId23" Type="http://schemas.openxmlformats.org/officeDocument/2006/relationships/hyperlink" Target="https://forteklima.ru/items/kuhonnaya-vytyazhka-making-oasis-everywhere-uv-60wg" TargetMode="External"/><Relationship Id="rId28" Type="http://schemas.openxmlformats.org/officeDocument/2006/relationships/image" Target="../media/image46.png"/><Relationship Id="rId36" Type="http://schemas.openxmlformats.org/officeDocument/2006/relationships/image" Target="../media/image50.png"/><Relationship Id="rId49" Type="http://schemas.openxmlformats.org/officeDocument/2006/relationships/hyperlink" Target="https://forteklima.ru/items/kuhonnaya_vytyazhka_making_oasis_everywhere_ka_60w" TargetMode="External"/><Relationship Id="rId57" Type="http://schemas.openxmlformats.org/officeDocument/2006/relationships/hyperlink" Target="https://forteklima.ru/items/kuhonnaya-vytyazhka-making-oasis-everywhere-kr-60s" TargetMode="External"/><Relationship Id="rId106" Type="http://schemas.openxmlformats.org/officeDocument/2006/relationships/hyperlink" Target="https://forteklima.ru/items/kuhonnaya-vytyazhka-making-oasis-everywhere-ns-60i" TargetMode="External"/><Relationship Id="rId10" Type="http://schemas.openxmlformats.org/officeDocument/2006/relationships/hyperlink" Target="https://forteklima.ru/items/kuhonnaya-vytyazhka-making-oasis-everywhere-up-50c" TargetMode="External"/><Relationship Id="rId31" Type="http://schemas.openxmlformats.org/officeDocument/2006/relationships/hyperlink" Target="https://forteklima.ru/items/kuhonnaya-vytyazhka-making-oasis-everywhere-vt-60s" TargetMode="External"/><Relationship Id="rId44" Type="http://schemas.openxmlformats.org/officeDocument/2006/relationships/image" Target="../media/image55.png"/><Relationship Id="rId52" Type="http://schemas.openxmlformats.org/officeDocument/2006/relationships/image" Target="../media/image60.png"/><Relationship Id="rId60" Type="http://schemas.openxmlformats.org/officeDocument/2006/relationships/hyperlink" Target="https://forteklima.ru/items/kuhonnaya_vytyazhka_making_oasis_everywhere_mv_60s" TargetMode="External"/><Relationship Id="rId65" Type="http://schemas.openxmlformats.org/officeDocument/2006/relationships/image" Target="../media/image67.png"/><Relationship Id="rId73" Type="http://schemas.openxmlformats.org/officeDocument/2006/relationships/hyperlink" Target="https://forteklima.ru/items/kuhonnaya-vytyazhka-making-oasis-everywhere-nb-90w" TargetMode="External"/><Relationship Id="rId78" Type="http://schemas.openxmlformats.org/officeDocument/2006/relationships/hyperlink" Target="https://forteklima.ru/items/kuhonnaya-vytyazhka-making-oasis-everywhere-nc-50w" TargetMode="External"/><Relationship Id="rId81" Type="http://schemas.openxmlformats.org/officeDocument/2006/relationships/image" Target="../media/image74.png"/><Relationship Id="rId86" Type="http://schemas.openxmlformats.org/officeDocument/2006/relationships/image" Target="../media/image75.png"/><Relationship Id="rId94" Type="http://schemas.openxmlformats.org/officeDocument/2006/relationships/image" Target="../media/image79.png"/><Relationship Id="rId99" Type="http://schemas.openxmlformats.org/officeDocument/2006/relationships/image" Target="../media/image83.png"/><Relationship Id="rId101" Type="http://schemas.openxmlformats.org/officeDocument/2006/relationships/image" Target="../media/image85.png"/><Relationship Id="rId4" Type="http://schemas.openxmlformats.org/officeDocument/2006/relationships/hyperlink" Target="https://forteklima.ru/items/kuhonnaya-vytyazhka-making-oasis-everywhere-po-50s" TargetMode="External"/><Relationship Id="rId9" Type="http://schemas.openxmlformats.org/officeDocument/2006/relationships/image" Target="../media/image37.png"/><Relationship Id="rId13" Type="http://schemas.openxmlformats.org/officeDocument/2006/relationships/image" Target="../media/image39.png"/><Relationship Id="rId18" Type="http://schemas.openxmlformats.org/officeDocument/2006/relationships/hyperlink" Target="https://forteklima.ru/items/kuhonnaya-vytyazhka-making-oasis-everywhere-uv-50s" TargetMode="External"/><Relationship Id="rId39" Type="http://schemas.openxmlformats.org/officeDocument/2006/relationships/hyperlink" Target="https://forteklima.ru/items/kuhonnaya-vytyazhka-making-oasis-everywhere-vm-52s" TargetMode="External"/><Relationship Id="rId34" Type="http://schemas.openxmlformats.org/officeDocument/2006/relationships/image" Target="../media/image49.png"/><Relationship Id="rId50" Type="http://schemas.openxmlformats.org/officeDocument/2006/relationships/image" Target="../media/image59.png"/><Relationship Id="rId55" Type="http://schemas.openxmlformats.org/officeDocument/2006/relationships/hyperlink" Target="https://forteklima.ru/items/kuhonnaya_vytyazhka_making_oasis_everywhere_kb_60s" TargetMode="External"/><Relationship Id="rId76" Type="http://schemas.openxmlformats.org/officeDocument/2006/relationships/hyperlink" Target="https://forteklima.ru/items/kuhonnaya-vytyazhka-making-oasis-everywhere-nc-50b" TargetMode="External"/><Relationship Id="rId97" Type="http://schemas.openxmlformats.org/officeDocument/2006/relationships/image" Target="../media/image81.png"/><Relationship Id="rId104" Type="http://schemas.openxmlformats.org/officeDocument/2006/relationships/hyperlink" Target="https://forteklima.ru/items/kuhonnaya-vytyazhka-making-oasis-everywhere-ns-60w" TargetMode="External"/><Relationship Id="rId7" Type="http://schemas.openxmlformats.org/officeDocument/2006/relationships/image" Target="../media/image36.png"/><Relationship Id="rId71" Type="http://schemas.openxmlformats.org/officeDocument/2006/relationships/image" Target="../media/image70.png"/><Relationship Id="rId92" Type="http://schemas.openxmlformats.org/officeDocument/2006/relationships/image" Target="../media/image78.png"/><Relationship Id="rId2" Type="http://schemas.openxmlformats.org/officeDocument/2006/relationships/hyperlink" Target="https://forteklima.ru/items/kuhonnaya-vytyazhka-making-oasis-everywhere-po-50w" TargetMode="External"/><Relationship Id="rId29" Type="http://schemas.openxmlformats.org/officeDocument/2006/relationships/hyperlink" Target="https://forteklima.ru/items/kuhonnaya-vytyazhka-making-oasis-everywhere-vt-50w" TargetMode="External"/><Relationship Id="rId24" Type="http://schemas.openxmlformats.org/officeDocument/2006/relationships/image" Target="../media/image44.png"/><Relationship Id="rId40" Type="http://schemas.openxmlformats.org/officeDocument/2006/relationships/image" Target="../media/image52.png"/><Relationship Id="rId45" Type="http://schemas.openxmlformats.org/officeDocument/2006/relationships/image" Target="../media/image56.png"/><Relationship Id="rId66" Type="http://schemas.openxmlformats.org/officeDocument/2006/relationships/hyperlink" Target="https://forteklima.ru/items/kuhonnaya_vytyazhka_making_oasis_everywhere_nb_60b" TargetMode="External"/><Relationship Id="rId87" Type="http://schemas.openxmlformats.org/officeDocument/2006/relationships/hyperlink" Target="https://forteklima.ru/items/kuhonnaya-vytyazhka-making-oasis-everywhere-nd-60w" TargetMode="External"/><Relationship Id="rId61" Type="http://schemas.openxmlformats.org/officeDocument/2006/relationships/image" Target="../media/image65.png"/><Relationship Id="rId82" Type="http://schemas.openxmlformats.org/officeDocument/2006/relationships/hyperlink" Target="https://forteklima.ru/items/kuhonnaya-vytyazhka-making-oasis-everywhere-nc-60b" TargetMode="External"/><Relationship Id="rId19" Type="http://schemas.openxmlformats.org/officeDocument/2006/relationships/image" Target="../media/image42.png"/><Relationship Id="rId14" Type="http://schemas.openxmlformats.org/officeDocument/2006/relationships/hyperlink" Target="https://forteklima.ru/items/kuhonnaya-vytyazhka-making-oasis-everywhere-uv-60b" TargetMode="External"/><Relationship Id="rId30" Type="http://schemas.openxmlformats.org/officeDocument/2006/relationships/image" Target="../media/image47.png"/><Relationship Id="rId35" Type="http://schemas.openxmlformats.org/officeDocument/2006/relationships/hyperlink" Target="https://forteklima.ru/items/kuhonnaya-vytyazhka-making-oasis-everywhere-vt-60wg" TargetMode="External"/><Relationship Id="rId56" Type="http://schemas.openxmlformats.org/officeDocument/2006/relationships/image" Target="../media/image62.png"/><Relationship Id="rId77" Type="http://schemas.openxmlformats.org/officeDocument/2006/relationships/image" Target="../media/image72.png"/><Relationship Id="rId100" Type="http://schemas.openxmlformats.org/officeDocument/2006/relationships/image" Target="../media/image84.png"/><Relationship Id="rId105" Type="http://schemas.openxmlformats.org/officeDocument/2006/relationships/image" Target="../media/image87.png"/><Relationship Id="rId8" Type="http://schemas.openxmlformats.org/officeDocument/2006/relationships/hyperlink" Target="https://forteklima.ru/items/kuhonnaya-vytyazhka-making-oasis-everywhere-up-50w" TargetMode="External"/><Relationship Id="rId51" Type="http://schemas.openxmlformats.org/officeDocument/2006/relationships/hyperlink" Target="https://forteklima.ru/items/kuhonnaya_vytyazhka_making_oasis_everywhere_ka_60s" TargetMode="External"/><Relationship Id="rId72" Type="http://schemas.openxmlformats.org/officeDocument/2006/relationships/hyperlink" Target="https://forteklima.ru/items/kuhonnaya-vytyazhka-making-oasis-everywhere-nb-90b" TargetMode="External"/><Relationship Id="rId93" Type="http://schemas.openxmlformats.org/officeDocument/2006/relationships/hyperlink" Target="https://forteklima.ru/items/kuhonnaya-vytyazhka-making-oasis-everywhere-np-60w" TargetMode="External"/><Relationship Id="rId98" Type="http://schemas.openxmlformats.org/officeDocument/2006/relationships/image" Target="../media/image82.png"/><Relationship Id="rId3" Type="http://schemas.openxmlformats.org/officeDocument/2006/relationships/image" Target="../media/image34.png"/><Relationship Id="rId25" Type="http://schemas.openxmlformats.org/officeDocument/2006/relationships/hyperlink" Target="https://forteklima.ru/items/kuhonnaya-vytyazhka-making-oasis-everywhere-uv-60ig" TargetMode="External"/><Relationship Id="rId46" Type="http://schemas.openxmlformats.org/officeDocument/2006/relationships/image" Target="../media/image57.png"/><Relationship Id="rId67" Type="http://schemas.openxmlformats.org/officeDocument/2006/relationships/image" Target="../media/image68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5.png"/><Relationship Id="rId18" Type="http://schemas.openxmlformats.org/officeDocument/2006/relationships/hyperlink" Target="https://forteklima.ru/items/vstraivaemaya-varochnaya-panel-p-gw-fn" TargetMode="External"/><Relationship Id="rId26" Type="http://schemas.openxmlformats.org/officeDocument/2006/relationships/hyperlink" Target="https://forteklima.ru/items/vstraivaemaya-varochnaya-panel-p-mb-n" TargetMode="External"/><Relationship Id="rId39" Type="http://schemas.openxmlformats.org/officeDocument/2006/relationships/image" Target="../media/image108.png"/><Relationship Id="rId21" Type="http://schemas.openxmlformats.org/officeDocument/2006/relationships/image" Target="../media/image99.png"/><Relationship Id="rId34" Type="http://schemas.openxmlformats.org/officeDocument/2006/relationships/hyperlink" Target="https://forteklima.ru/items/vstraivaemaya-varochnaya-panel-p-mbt-n" TargetMode="External"/><Relationship Id="rId42" Type="http://schemas.openxmlformats.org/officeDocument/2006/relationships/hyperlink" Target="https://forteklima.ru/items/vstraivaemaya-varochnaya-panel-p-mbr-f" TargetMode="External"/><Relationship Id="rId47" Type="http://schemas.openxmlformats.org/officeDocument/2006/relationships/image" Target="../media/image112.png"/><Relationship Id="rId50" Type="http://schemas.openxmlformats.org/officeDocument/2006/relationships/hyperlink" Target="https://forteklima.ru/items/vstraivaemaya-varochnaya-panel-p-mnd-n" TargetMode="External"/><Relationship Id="rId55" Type="http://schemas.openxmlformats.org/officeDocument/2006/relationships/image" Target="../media/image116.png"/><Relationship Id="rId7" Type="http://schemas.openxmlformats.org/officeDocument/2006/relationships/image" Target="../media/image92.png"/><Relationship Id="rId2" Type="http://schemas.openxmlformats.org/officeDocument/2006/relationships/hyperlink" Target="https://forteklima.ru/items/vstraivaemaya-varochnaya-panel-p-gwtt-f" TargetMode="External"/><Relationship Id="rId16" Type="http://schemas.openxmlformats.org/officeDocument/2006/relationships/hyperlink" Target="https://forteklima.ru/items/vstraivaemaya-varochnaya-panel-p-grt-f" TargetMode="External"/><Relationship Id="rId29" Type="http://schemas.openxmlformats.org/officeDocument/2006/relationships/image" Target="../media/image103.png"/><Relationship Id="rId11" Type="http://schemas.openxmlformats.org/officeDocument/2006/relationships/image" Target="../media/image94.png"/><Relationship Id="rId24" Type="http://schemas.openxmlformats.org/officeDocument/2006/relationships/hyperlink" Target="https://forteklima.ru/items/vstraivaemaya-varochnaya-panel-p-mrt-f" TargetMode="External"/><Relationship Id="rId32" Type="http://schemas.openxmlformats.org/officeDocument/2006/relationships/hyperlink" Target="https://forteklima.ru/items/vstraivaemaya-varochnaya-panel-p-mr-n" TargetMode="External"/><Relationship Id="rId37" Type="http://schemas.openxmlformats.org/officeDocument/2006/relationships/image" Target="../media/image107.png"/><Relationship Id="rId40" Type="http://schemas.openxmlformats.org/officeDocument/2006/relationships/hyperlink" Target="https://forteklima.ru/items/vstraivaemaya-varochnaya-panel-p-ew-n" TargetMode="External"/><Relationship Id="rId45" Type="http://schemas.openxmlformats.org/officeDocument/2006/relationships/image" Target="../media/image111.png"/><Relationship Id="rId53" Type="http://schemas.openxmlformats.org/officeDocument/2006/relationships/image" Target="../media/image115.png"/><Relationship Id="rId58" Type="http://schemas.openxmlformats.org/officeDocument/2006/relationships/hyperlink" Target="https://forteklima.ru/items/vstraivaemaya-varochnaya-panel-p-sbd" TargetMode="External"/><Relationship Id="rId5" Type="http://schemas.openxmlformats.org/officeDocument/2006/relationships/image" Target="../media/image91.png"/><Relationship Id="rId61" Type="http://schemas.openxmlformats.org/officeDocument/2006/relationships/image" Target="../media/image119.png"/><Relationship Id="rId19" Type="http://schemas.openxmlformats.org/officeDocument/2006/relationships/image" Target="../media/image98.png"/><Relationship Id="rId14" Type="http://schemas.openxmlformats.org/officeDocument/2006/relationships/hyperlink" Target="https://forteklima.ru/items/vstraivaemaya-varochnaya-panel-p-gr-f" TargetMode="External"/><Relationship Id="rId22" Type="http://schemas.openxmlformats.org/officeDocument/2006/relationships/hyperlink" Target="https://forteklima.ru/items/vstraivaemaya-varochnaya-panel-p-mr-f" TargetMode="External"/><Relationship Id="rId27" Type="http://schemas.openxmlformats.org/officeDocument/2006/relationships/image" Target="../media/image102.png"/><Relationship Id="rId30" Type="http://schemas.openxmlformats.org/officeDocument/2006/relationships/hyperlink" Target="https://forteklima.ru/items/vstraivaemaya-varochnaya-panel-p-mw-n" TargetMode="External"/><Relationship Id="rId35" Type="http://schemas.openxmlformats.org/officeDocument/2006/relationships/image" Target="../media/image106.png"/><Relationship Id="rId43" Type="http://schemas.openxmlformats.org/officeDocument/2006/relationships/image" Target="../media/image110.png"/><Relationship Id="rId48" Type="http://schemas.openxmlformats.org/officeDocument/2006/relationships/hyperlink" Target="https://forteklima.ru/items/vstraivaemaya-varochnaya-panel-p-gbd-n" TargetMode="External"/><Relationship Id="rId56" Type="http://schemas.openxmlformats.org/officeDocument/2006/relationships/hyperlink" Target="https://forteklima.ru/items/vstraivaemaya-varochnaya-panel-p-sb" TargetMode="External"/><Relationship Id="rId8" Type="http://schemas.openxmlformats.org/officeDocument/2006/relationships/hyperlink" Target="https://forteklima.ru/items/vstraivaemaya-varochnaya-panel-p-gi-f" TargetMode="External"/><Relationship Id="rId51" Type="http://schemas.openxmlformats.org/officeDocument/2006/relationships/image" Target="../media/image114.png"/><Relationship Id="rId3" Type="http://schemas.openxmlformats.org/officeDocument/2006/relationships/image" Target="../media/image90.png"/><Relationship Id="rId12" Type="http://schemas.openxmlformats.org/officeDocument/2006/relationships/hyperlink" Target="https://forteklima.ru/items/vstraivaemaya-varochnaya-panel-p-gbt-f" TargetMode="External"/><Relationship Id="rId17" Type="http://schemas.openxmlformats.org/officeDocument/2006/relationships/image" Target="../media/image97.png"/><Relationship Id="rId25" Type="http://schemas.openxmlformats.org/officeDocument/2006/relationships/image" Target="../media/image101.png"/><Relationship Id="rId33" Type="http://schemas.openxmlformats.org/officeDocument/2006/relationships/image" Target="../media/image105.png"/><Relationship Id="rId38" Type="http://schemas.openxmlformats.org/officeDocument/2006/relationships/hyperlink" Target="https://forteklima.ru/items/vstraivaemaya-varochnaya-panel-p-mnt-n" TargetMode="External"/><Relationship Id="rId46" Type="http://schemas.openxmlformats.org/officeDocument/2006/relationships/hyperlink" Target="https://forteklima.ru/items/vstraivaemaya-varochnaya-panel-p-gwd-n" TargetMode="External"/><Relationship Id="rId59" Type="http://schemas.openxmlformats.org/officeDocument/2006/relationships/image" Target="../media/image118.png"/><Relationship Id="rId20" Type="http://schemas.openxmlformats.org/officeDocument/2006/relationships/hyperlink" Target="https://forteklima.ru/items/vstraivaemaya-varochnaya-panel-p-gwt-f" TargetMode="External"/><Relationship Id="rId41" Type="http://schemas.openxmlformats.org/officeDocument/2006/relationships/image" Target="../media/image109.png"/><Relationship Id="rId54" Type="http://schemas.openxmlformats.org/officeDocument/2006/relationships/hyperlink" Target="https://forteklima.ru/items/vstraivaemaya-varochnaya-panel-p-sbs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forteklima.ru/items/vstraivaemaya-varochnaya-panel-p-gitt-f" TargetMode="External"/><Relationship Id="rId15" Type="http://schemas.openxmlformats.org/officeDocument/2006/relationships/image" Target="../media/image96.png"/><Relationship Id="rId23" Type="http://schemas.openxmlformats.org/officeDocument/2006/relationships/image" Target="../media/image100.png"/><Relationship Id="rId28" Type="http://schemas.openxmlformats.org/officeDocument/2006/relationships/hyperlink" Target="https://forteklima.ru/items/vstraivaemaya-varochnaya-panel-p-mn-n" TargetMode="External"/><Relationship Id="rId36" Type="http://schemas.openxmlformats.org/officeDocument/2006/relationships/hyperlink" Target="https://forteklima.ru/items/vstraivaemaya-varochnaya-panel-p-mwt-n" TargetMode="External"/><Relationship Id="rId49" Type="http://schemas.openxmlformats.org/officeDocument/2006/relationships/image" Target="../media/image113.png"/><Relationship Id="rId57" Type="http://schemas.openxmlformats.org/officeDocument/2006/relationships/image" Target="../media/image117.png"/><Relationship Id="rId10" Type="http://schemas.openxmlformats.org/officeDocument/2006/relationships/hyperlink" Target="https://forteklima.ru/items/vstraivaemaya-varochnaya-panel-p-gb-fn" TargetMode="External"/><Relationship Id="rId31" Type="http://schemas.openxmlformats.org/officeDocument/2006/relationships/image" Target="../media/image104.png"/><Relationship Id="rId44" Type="http://schemas.openxmlformats.org/officeDocument/2006/relationships/hyperlink" Target="https://forteklima.ru/items/vstraivaemaya-varochnaya-panel-p-mwr-f" TargetMode="External"/><Relationship Id="rId52" Type="http://schemas.openxmlformats.org/officeDocument/2006/relationships/hyperlink" Target="https://forteklima.ru/items/vstraivaemaya-varochnaya-panel-p-end-n" TargetMode="External"/><Relationship Id="rId60" Type="http://schemas.openxmlformats.org/officeDocument/2006/relationships/hyperlink" Target="https://forteklima.ru/items/vstraivaemaya-varochnaya-panel-p-ibs" TargetMode="External"/><Relationship Id="rId4" Type="http://schemas.openxmlformats.org/officeDocument/2006/relationships/hyperlink" Target="https://forteklima.ru/items/vstraivaemaya-varochnaya-panel-p-gbtt-f" TargetMode="External"/><Relationship Id="rId9" Type="http://schemas.openxmlformats.org/officeDocument/2006/relationships/image" Target="../media/image9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6.png"/><Relationship Id="rId18" Type="http://schemas.openxmlformats.org/officeDocument/2006/relationships/hyperlink" Target="https://forteklima.ru/items/elektricheskij-vstraivaemyj-duhovoj-shkaf-d-msb" TargetMode="External"/><Relationship Id="rId26" Type="http://schemas.openxmlformats.org/officeDocument/2006/relationships/image" Target="../media/image134.png"/><Relationship Id="rId39" Type="http://schemas.openxmlformats.org/officeDocument/2006/relationships/hyperlink" Target="https://forteklima.ru/items/elektricheskij-vstraivaemyj-duhovoj-shkaf-d-msn" TargetMode="External"/><Relationship Id="rId21" Type="http://schemas.openxmlformats.org/officeDocument/2006/relationships/image" Target="../media/image131.png"/><Relationship Id="rId34" Type="http://schemas.openxmlformats.org/officeDocument/2006/relationships/image" Target="../media/image138.png"/><Relationship Id="rId7" Type="http://schemas.openxmlformats.org/officeDocument/2006/relationships/hyperlink" Target="https://forteklima.ru/items/elektricheskij-vstraivaemyj-duhovoj-shkaf-d-mbd" TargetMode="External"/><Relationship Id="rId2" Type="http://schemas.openxmlformats.org/officeDocument/2006/relationships/image" Target="../media/image120.png"/><Relationship Id="rId16" Type="http://schemas.openxmlformats.org/officeDocument/2006/relationships/hyperlink" Target="https://forteklima.ru/items/elektricheskij-vstraivaemyj-duhovoj-shkaf-d-mmw" TargetMode="External"/><Relationship Id="rId20" Type="http://schemas.openxmlformats.org/officeDocument/2006/relationships/hyperlink" Target="https://forteklima.ru/items/elektricheskij-vstraivaemyj-duhovoj-shkaf-d-msw" TargetMode="External"/><Relationship Id="rId29" Type="http://schemas.openxmlformats.org/officeDocument/2006/relationships/hyperlink" Target="https://forteklima.ru/items/elektricheskij-vstraivaemyj-duhovoj-shkaf-d-sb6" TargetMode="External"/><Relationship Id="rId41" Type="http://schemas.openxmlformats.org/officeDocument/2006/relationships/image" Target="../media/image142.png"/><Relationship Id="rId1" Type="http://schemas.openxmlformats.org/officeDocument/2006/relationships/image" Target="../media/image1.png"/><Relationship Id="rId6" Type="http://schemas.openxmlformats.org/officeDocument/2006/relationships/image" Target="../media/image122.png"/><Relationship Id="rId11" Type="http://schemas.openxmlformats.org/officeDocument/2006/relationships/image" Target="../media/image125.png"/><Relationship Id="rId24" Type="http://schemas.openxmlformats.org/officeDocument/2006/relationships/image" Target="../media/image133.jpeg"/><Relationship Id="rId32" Type="http://schemas.openxmlformats.org/officeDocument/2006/relationships/image" Target="../media/image137.png"/><Relationship Id="rId37" Type="http://schemas.openxmlformats.org/officeDocument/2006/relationships/hyperlink" Target="https://forteklima.ru/items/elektricheskij-vstraivaemyj-duhovoj-shkaf-d-mw5" TargetMode="External"/><Relationship Id="rId40" Type="http://schemas.openxmlformats.org/officeDocument/2006/relationships/image" Target="../media/image141.png"/><Relationship Id="rId5" Type="http://schemas.openxmlformats.org/officeDocument/2006/relationships/hyperlink" Target="https://forteklima.ru/items/elektricheskij-vstraivaemyj-duhovoj-shkaf-d-mer" TargetMode="External"/><Relationship Id="rId15" Type="http://schemas.openxmlformats.org/officeDocument/2006/relationships/image" Target="../media/image128.png"/><Relationship Id="rId23" Type="http://schemas.openxmlformats.org/officeDocument/2006/relationships/image" Target="../media/image132.png"/><Relationship Id="rId28" Type="http://schemas.openxmlformats.org/officeDocument/2006/relationships/image" Target="../media/image135.png"/><Relationship Id="rId36" Type="http://schemas.openxmlformats.org/officeDocument/2006/relationships/image" Target="../media/image139.png"/><Relationship Id="rId10" Type="http://schemas.openxmlformats.org/officeDocument/2006/relationships/image" Target="../media/image124.png"/><Relationship Id="rId19" Type="http://schemas.openxmlformats.org/officeDocument/2006/relationships/image" Target="../media/image130.png"/><Relationship Id="rId31" Type="http://schemas.openxmlformats.org/officeDocument/2006/relationships/hyperlink" Target="https://forteklima.ru/items/elektricheskij-vstraivaemyj-duhovoj-shkaf-d-sw6" TargetMode="External"/><Relationship Id="rId4" Type="http://schemas.openxmlformats.org/officeDocument/2006/relationships/image" Target="../media/image121.png"/><Relationship Id="rId9" Type="http://schemas.openxmlformats.org/officeDocument/2006/relationships/hyperlink" Target="https://forteklima.ru/items/elektricheskij-vstraivaemyj-duhovoj-shkaf-d-mwd" TargetMode="External"/><Relationship Id="rId14" Type="http://schemas.openxmlformats.org/officeDocument/2006/relationships/image" Target="../media/image127.png"/><Relationship Id="rId22" Type="http://schemas.openxmlformats.org/officeDocument/2006/relationships/hyperlink" Target="https://forteklima.ru/items/elektricheskij-vstraivaemyj-duhovoj-shkaf-d-mmn" TargetMode="External"/><Relationship Id="rId27" Type="http://schemas.openxmlformats.org/officeDocument/2006/relationships/hyperlink" Target="https://forteklima.ru/items/elektricheskij-vstraivaemyj-duhovoj-shkaf-d-mn5" TargetMode="External"/><Relationship Id="rId30" Type="http://schemas.openxmlformats.org/officeDocument/2006/relationships/image" Target="../media/image136.png"/><Relationship Id="rId35" Type="http://schemas.openxmlformats.org/officeDocument/2006/relationships/hyperlink" Target="https://forteklima.ru/items/elektricheskij-vstraivaemyj-duhovoj-shkaf-d-mi5" TargetMode="External"/><Relationship Id="rId8" Type="http://schemas.openxmlformats.org/officeDocument/2006/relationships/image" Target="../media/image123.png"/><Relationship Id="rId3" Type="http://schemas.openxmlformats.org/officeDocument/2006/relationships/hyperlink" Target="https://forteklima.ru/items/elektricheskij-vstraivaemyj-duhovoj-shkaf-d-mmr" TargetMode="External"/><Relationship Id="rId12" Type="http://schemas.openxmlformats.org/officeDocument/2006/relationships/hyperlink" Target="https://forteklima.ru/items/elektricheskij-vstraivaemyj-duhovoj-shkaf-d-mtb" TargetMode="External"/><Relationship Id="rId17" Type="http://schemas.openxmlformats.org/officeDocument/2006/relationships/image" Target="../media/image129.png"/><Relationship Id="rId25" Type="http://schemas.openxmlformats.org/officeDocument/2006/relationships/hyperlink" Target="https://forteklima.ru/items/elektricheskij-vstraivaemyj-duhovoj-shkaf-d-mb5" TargetMode="External"/><Relationship Id="rId33" Type="http://schemas.openxmlformats.org/officeDocument/2006/relationships/hyperlink" Target="https://forteklima.ru/items/elektricheskij-vstraivaemyj-duhovoj-shkaf-d-sn6" TargetMode="External"/><Relationship Id="rId38" Type="http://schemas.openxmlformats.org/officeDocument/2006/relationships/image" Target="../media/image1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11</xdr:row>
      <xdr:rowOff>9525</xdr:rowOff>
    </xdr:from>
    <xdr:to>
      <xdr:col>6</xdr:col>
      <xdr:colOff>15026</xdr:colOff>
      <xdr:row>25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2533650"/>
          <a:ext cx="4272701" cy="2914650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925286</xdr:colOff>
      <xdr:row>0</xdr:row>
      <xdr:rowOff>0</xdr:rowOff>
    </xdr:from>
    <xdr:to>
      <xdr:col>31</xdr:col>
      <xdr:colOff>96487</xdr:colOff>
      <xdr:row>5</xdr:row>
      <xdr:rowOff>138458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856572" y="0"/>
          <a:ext cx="2736272" cy="1866565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962025</xdr:colOff>
      <xdr:row>3</xdr:row>
      <xdr:rowOff>123825</xdr:rowOff>
    </xdr:from>
    <xdr:to>
      <xdr:col>6</xdr:col>
      <xdr:colOff>0</xdr:colOff>
      <xdr:row>8</xdr:row>
      <xdr:rowOff>2953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3325" y="981075"/>
          <a:ext cx="2933700" cy="831628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twoCellAnchor editAs="oneCell">
    <xdr:from>
      <xdr:col>11</xdr:col>
      <xdr:colOff>816428</xdr:colOff>
      <xdr:row>82</xdr:row>
      <xdr:rowOff>250372</xdr:rowOff>
    </xdr:from>
    <xdr:to>
      <xdr:col>16</xdr:col>
      <xdr:colOff>608240</xdr:colOff>
      <xdr:row>101</xdr:row>
      <xdr:rowOff>1057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75403" y="26529847"/>
          <a:ext cx="5792562" cy="624673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14</xdr:col>
      <xdr:colOff>231322</xdr:colOff>
      <xdr:row>107</xdr:row>
      <xdr:rowOff>74840</xdr:rowOff>
    </xdr:from>
    <xdr:to>
      <xdr:col>16</xdr:col>
      <xdr:colOff>2068287</xdr:colOff>
      <xdr:row>118</xdr:row>
      <xdr:rowOff>2741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08536" y="26472697"/>
          <a:ext cx="3061608" cy="2023401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13</xdr:col>
      <xdr:colOff>1551213</xdr:colOff>
      <xdr:row>116</xdr:row>
      <xdr:rowOff>68035</xdr:rowOff>
    </xdr:from>
    <xdr:to>
      <xdr:col>16</xdr:col>
      <xdr:colOff>1904999</xdr:colOff>
      <xdr:row>127</xdr:row>
      <xdr:rowOff>39765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63606" y="28180392"/>
          <a:ext cx="3143250" cy="444848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8</xdr:col>
      <xdr:colOff>408214</xdr:colOff>
      <xdr:row>11</xdr:row>
      <xdr:rowOff>255813</xdr:rowOff>
    </xdr:from>
    <xdr:to>
      <xdr:col>13</xdr:col>
      <xdr:colOff>95251</xdr:colOff>
      <xdr:row>30</xdr:row>
      <xdr:rowOff>58959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47664" y="2741838"/>
          <a:ext cx="6354537" cy="4904464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10</xdr:col>
      <xdr:colOff>1428750</xdr:colOff>
      <xdr:row>53</xdr:row>
      <xdr:rowOff>110218</xdr:rowOff>
    </xdr:from>
    <xdr:to>
      <xdr:col>13</xdr:col>
      <xdr:colOff>47</xdr:colOff>
      <xdr:row>55</xdr:row>
      <xdr:rowOff>42181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68475" y="15816943"/>
          <a:ext cx="2238422" cy="1804306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8</xdr:col>
      <xdr:colOff>1347107</xdr:colOff>
      <xdr:row>35</xdr:row>
      <xdr:rowOff>367393</xdr:rowOff>
    </xdr:from>
    <xdr:to>
      <xdr:col>13</xdr:col>
      <xdr:colOff>431080</xdr:colOff>
      <xdr:row>47</xdr:row>
      <xdr:rowOff>188963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86557" y="9044668"/>
          <a:ext cx="5751473" cy="504127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8</xdr:col>
      <xdr:colOff>1061358</xdr:colOff>
      <xdr:row>61</xdr:row>
      <xdr:rowOff>68036</xdr:rowOff>
    </xdr:from>
    <xdr:to>
      <xdr:col>13</xdr:col>
      <xdr:colOff>145331</xdr:colOff>
      <xdr:row>74</xdr:row>
      <xdr:rowOff>2226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0808" y="19232336"/>
          <a:ext cx="5751473" cy="397279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544286</xdr:colOff>
      <xdr:row>2</xdr:row>
      <xdr:rowOff>141129</xdr:rowOff>
    </xdr:from>
    <xdr:to>
      <xdr:col>3</xdr:col>
      <xdr:colOff>450272</xdr:colOff>
      <xdr:row>9</xdr:row>
      <xdr:rowOff>165670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6429" y="671808"/>
          <a:ext cx="2409700" cy="1643791"/>
        </a:xfrm>
        <a:prstGeom prst="rect">
          <a:avLst/>
        </a:prstGeom>
        <a:ln>
          <a:prstDash val="solid"/>
        </a:ln>
      </xdr:spPr>
    </xdr:pic>
    <xdr:clientData/>
  </xdr:twoCellAnchor>
  <xdr:oneCellAnchor>
    <xdr:from>
      <xdr:col>10</xdr:col>
      <xdr:colOff>487384</xdr:colOff>
      <xdr:row>126</xdr:row>
      <xdr:rowOff>231319</xdr:rowOff>
    </xdr:from>
    <xdr:ext cx="5048250" cy="3365500"/>
    <xdr:pic>
      <xdr:nvPicPr>
        <xdr:cNvPr id="11" name="Image 7" descr="Picture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523027" y="32548283"/>
          <a:ext cx="5048250" cy="336550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272143</xdr:colOff>
      <xdr:row>0</xdr:row>
      <xdr:rowOff>0</xdr:rowOff>
    </xdr:from>
    <xdr:to>
      <xdr:col>15</xdr:col>
      <xdr:colOff>572736</xdr:colOff>
      <xdr:row>8</xdr:row>
      <xdr:rowOff>2386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48714" y="0"/>
          <a:ext cx="2736272" cy="1866565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15</xdr:row>
      <xdr:rowOff>1085581</xdr:rowOff>
    </xdr:from>
    <xdr:ext cx="3905250" cy="2915186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16</xdr:row>
      <xdr:rowOff>1085581</xdr:rowOff>
    </xdr:from>
    <xdr:ext cx="3905250" cy="2915186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17</xdr:row>
      <xdr:rowOff>1085581</xdr:rowOff>
    </xdr:from>
    <xdr:ext cx="3905250" cy="2915186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18</xdr:row>
      <xdr:rowOff>1085581</xdr:rowOff>
    </xdr:from>
    <xdr:ext cx="3905250" cy="2915186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1085581</xdr:rowOff>
    </xdr:from>
    <xdr:ext cx="3905250" cy="2915186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20</xdr:row>
      <xdr:rowOff>1085581</xdr:rowOff>
    </xdr:from>
    <xdr:ext cx="3905250" cy="2915186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21</xdr:row>
      <xdr:rowOff>1085581</xdr:rowOff>
    </xdr:from>
    <xdr:ext cx="3905250" cy="2915186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22</xdr:row>
      <xdr:rowOff>1085581</xdr:rowOff>
    </xdr:from>
    <xdr:ext cx="3905250" cy="2915186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23</xdr:row>
      <xdr:rowOff>1085581</xdr:rowOff>
    </xdr:from>
    <xdr:ext cx="3905250" cy="2915186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1368381" cy="9334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98089</xdr:rowOff>
    </xdr:from>
    <xdr:ext cx="4191000" cy="2089821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42</xdr:row>
      <xdr:rowOff>97889</xdr:rowOff>
    </xdr:from>
    <xdr:ext cx="4191000" cy="2090221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62</xdr:row>
      <xdr:rowOff>16520</xdr:rowOff>
    </xdr:from>
    <xdr:ext cx="4191000" cy="3395959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88</xdr:row>
      <xdr:rowOff>97889</xdr:rowOff>
    </xdr:from>
    <xdr:ext cx="4191000" cy="2090221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108</xdr:row>
      <xdr:rowOff>141555</xdr:rowOff>
    </xdr:from>
    <xdr:ext cx="4191000" cy="3145889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137</xdr:row>
      <xdr:rowOff>46257</xdr:rowOff>
    </xdr:from>
    <xdr:ext cx="4191000" cy="1050485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18</xdr:row>
      <xdr:rowOff>13544</xdr:rowOff>
    </xdr:from>
    <xdr:ext cx="5048250" cy="263991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41</xdr:row>
      <xdr:rowOff>13544</xdr:rowOff>
    </xdr:from>
    <xdr:ext cx="5048250" cy="263991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64</xdr:row>
      <xdr:rowOff>13544</xdr:rowOff>
    </xdr:from>
    <xdr:ext cx="5048250" cy="263991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15</xdr:row>
      <xdr:rowOff>47625</xdr:rowOff>
    </xdr:from>
    <xdr:ext cx="3279295" cy="244792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16</xdr:row>
      <xdr:rowOff>47625</xdr:rowOff>
    </xdr:from>
    <xdr:ext cx="3279295" cy="2447925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17</xdr:row>
      <xdr:rowOff>47625</xdr:rowOff>
    </xdr:from>
    <xdr:ext cx="3279295" cy="2447925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18</xdr:row>
      <xdr:rowOff>47625</xdr:rowOff>
    </xdr:from>
    <xdr:ext cx="3279295" cy="2447925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1144391</xdr:colOff>
      <xdr:row>19</xdr:row>
      <xdr:rowOff>47625</xdr:rowOff>
    </xdr:from>
    <xdr:ext cx="1140217" cy="2447925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20</xdr:row>
      <xdr:rowOff>47625</xdr:rowOff>
    </xdr:from>
    <xdr:ext cx="3279295" cy="2447925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1160430</xdr:colOff>
      <xdr:row>21</xdr:row>
      <xdr:rowOff>47625</xdr:rowOff>
    </xdr:from>
    <xdr:ext cx="1108139" cy="2447925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22</xdr:row>
      <xdr:rowOff>47625</xdr:rowOff>
    </xdr:from>
    <xdr:ext cx="3279295" cy="2447925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23</xdr:row>
      <xdr:rowOff>47625</xdr:rowOff>
    </xdr:from>
    <xdr:ext cx="3279295" cy="2447925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24</xdr:row>
      <xdr:rowOff>47625</xdr:rowOff>
    </xdr:from>
    <xdr:ext cx="3279295" cy="2447925"/>
    <xdr:pic>
      <xdr:nvPicPr>
        <xdr:cNvPr id="12" name="Image 1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25</xdr:row>
      <xdr:rowOff>47625</xdr:rowOff>
    </xdr:from>
    <xdr:ext cx="3279295" cy="2447925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74852</xdr:colOff>
      <xdr:row>26</xdr:row>
      <xdr:rowOff>47625</xdr:rowOff>
    </xdr:from>
    <xdr:ext cx="3279295" cy="2447925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2</xdr:row>
      <xdr:rowOff>0</xdr:rowOff>
    </xdr:from>
    <xdr:ext cx="1396307" cy="952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476250</xdr:colOff>
      <xdr:row>7</xdr:row>
      <xdr:rowOff>0</xdr:rowOff>
    </xdr:from>
    <xdr:ext cx="4954002" cy="77152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18</xdr:row>
      <xdr:rowOff>26991</xdr:rowOff>
    </xdr:from>
    <xdr:ext cx="5048250" cy="2517767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37</xdr:row>
      <xdr:rowOff>107355</xdr:rowOff>
    </xdr:from>
    <xdr:ext cx="5048250" cy="4414438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62</xdr:row>
      <xdr:rowOff>119454</xdr:rowOff>
    </xdr:from>
    <xdr:ext cx="5048250" cy="3361540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85</xdr:row>
      <xdr:rowOff>65584</xdr:rowOff>
    </xdr:from>
    <xdr:ext cx="5048250" cy="3469281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108</xdr:row>
      <xdr:rowOff>131945</xdr:rowOff>
    </xdr:from>
    <xdr:ext cx="5048250" cy="3850908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133</xdr:row>
      <xdr:rowOff>117475</xdr:rowOff>
    </xdr:from>
    <xdr:ext cx="5048250" cy="33655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156</xdr:row>
      <xdr:rowOff>117475</xdr:rowOff>
    </xdr:from>
    <xdr:ext cx="5048250" cy="3365500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</xdr:col>
      <xdr:colOff>47625</xdr:colOff>
      <xdr:row>179</xdr:row>
      <xdr:rowOff>117475</xdr:rowOff>
    </xdr:from>
    <xdr:ext cx="5048250" cy="33655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15</xdr:row>
      <xdr:rowOff>1079142</xdr:rowOff>
    </xdr:from>
    <xdr:ext cx="2476500" cy="1918415"/>
    <xdr:pic>
      <xdr:nvPicPr>
        <xdr:cNvPr id="3" name="Image 2" descr="Pictur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17</xdr:row>
      <xdr:rowOff>1079142</xdr:rowOff>
    </xdr:from>
    <xdr:ext cx="2476500" cy="1918415"/>
    <xdr:pic>
      <xdr:nvPicPr>
        <xdr:cNvPr id="4" name="Image 3" descr="Pictur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1419225</xdr:rowOff>
    </xdr:from>
    <xdr:ext cx="2476500" cy="1238250"/>
    <xdr:pic>
      <xdr:nvPicPr>
        <xdr:cNvPr id="5" name="Image 4" descr="Pictur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21</xdr:row>
      <xdr:rowOff>1419225</xdr:rowOff>
    </xdr:from>
    <xdr:ext cx="2476500" cy="1238250"/>
    <xdr:pic>
      <xdr:nvPicPr>
        <xdr:cNvPr id="6" name="Image 5" descr="Pictur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23</xdr:row>
      <xdr:rowOff>1419225</xdr:rowOff>
    </xdr:from>
    <xdr:ext cx="2476500" cy="1238250"/>
    <xdr:pic>
      <xdr:nvPicPr>
        <xdr:cNvPr id="7" name="Image 6" descr="Picture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25</xdr:row>
      <xdr:rowOff>1419225</xdr:rowOff>
    </xdr:from>
    <xdr:ext cx="2476500" cy="1238250"/>
    <xdr:pic>
      <xdr:nvPicPr>
        <xdr:cNvPr id="8" name="Image 7" descr="Pictur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27</xdr:row>
      <xdr:rowOff>1419225</xdr:rowOff>
    </xdr:from>
    <xdr:ext cx="2476500" cy="1238250"/>
    <xdr:pic>
      <xdr:nvPicPr>
        <xdr:cNvPr id="9" name="Image 8" descr="Picture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29</xdr:row>
      <xdr:rowOff>1419225</xdr:rowOff>
    </xdr:from>
    <xdr:ext cx="2476500" cy="1238250"/>
    <xdr:pic>
      <xdr:nvPicPr>
        <xdr:cNvPr id="10" name="Image 9" descr="Picture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31</xdr:row>
      <xdr:rowOff>1419225</xdr:rowOff>
    </xdr:from>
    <xdr:ext cx="2476500" cy="1238250"/>
    <xdr:pic>
      <xdr:nvPicPr>
        <xdr:cNvPr id="11" name="Image 10" descr="Picture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33</xdr:row>
      <xdr:rowOff>1419225</xdr:rowOff>
    </xdr:from>
    <xdr:ext cx="2476500" cy="1238250"/>
    <xdr:pic>
      <xdr:nvPicPr>
        <xdr:cNvPr id="12" name="Image 11" descr="Picture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35</xdr:row>
      <xdr:rowOff>1419225</xdr:rowOff>
    </xdr:from>
    <xdr:ext cx="2476500" cy="1238250"/>
    <xdr:pic>
      <xdr:nvPicPr>
        <xdr:cNvPr id="13" name="Image 12" descr="Picture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37</xdr:row>
      <xdr:rowOff>400050</xdr:rowOff>
    </xdr:from>
    <xdr:ext cx="2476500" cy="1238250"/>
    <xdr:pic>
      <xdr:nvPicPr>
        <xdr:cNvPr id="14" name="Image 13" descr="Picture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38</xdr:row>
      <xdr:rowOff>400050</xdr:rowOff>
    </xdr:from>
    <xdr:ext cx="2476500" cy="1238250"/>
    <xdr:pic>
      <xdr:nvPicPr>
        <xdr:cNvPr id="15" name="Image 14" descr="Picture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39</xdr:row>
      <xdr:rowOff>269248</xdr:rowOff>
    </xdr:from>
    <xdr:ext cx="2476500" cy="1499852"/>
    <xdr:pic>
      <xdr:nvPicPr>
        <xdr:cNvPr id="16" name="Image 15" descr="Picture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40</xdr:row>
      <xdr:rowOff>800100</xdr:rowOff>
    </xdr:from>
    <xdr:ext cx="2476500" cy="2476500"/>
    <xdr:pic>
      <xdr:nvPicPr>
        <xdr:cNvPr id="17" name="Image 16" descr="Picture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42</xdr:row>
      <xdr:rowOff>47625</xdr:rowOff>
    </xdr:from>
    <xdr:ext cx="1943100" cy="1943100"/>
    <xdr:pic>
      <xdr:nvPicPr>
        <xdr:cNvPr id="18" name="Image 17" descr="Picture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43</xdr:row>
      <xdr:rowOff>269248</xdr:rowOff>
    </xdr:from>
    <xdr:ext cx="2476500" cy="1499852"/>
    <xdr:pic>
      <xdr:nvPicPr>
        <xdr:cNvPr id="19" name="Image 18" descr="Picture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44</xdr:row>
      <xdr:rowOff>400050</xdr:rowOff>
    </xdr:from>
    <xdr:ext cx="2476500" cy="1238250"/>
    <xdr:pic>
      <xdr:nvPicPr>
        <xdr:cNvPr id="20" name="Image 19" descr="Picture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45</xdr:row>
      <xdr:rowOff>400050</xdr:rowOff>
    </xdr:from>
    <xdr:ext cx="2476500" cy="1238250"/>
    <xdr:pic>
      <xdr:nvPicPr>
        <xdr:cNvPr id="21" name="Image 20" descr="Picture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46</xdr:row>
      <xdr:rowOff>1079142</xdr:rowOff>
    </xdr:from>
    <xdr:ext cx="2476500" cy="1918415"/>
    <xdr:pic>
      <xdr:nvPicPr>
        <xdr:cNvPr id="22" name="Image 21" descr="Picture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48</xdr:row>
      <xdr:rowOff>1079142</xdr:rowOff>
    </xdr:from>
    <xdr:ext cx="2476500" cy="1918415"/>
    <xdr:pic>
      <xdr:nvPicPr>
        <xdr:cNvPr id="23" name="Image 22" descr="Picture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50</xdr:row>
      <xdr:rowOff>178316</xdr:rowOff>
    </xdr:from>
    <xdr:ext cx="2476500" cy="1681716"/>
    <xdr:pic>
      <xdr:nvPicPr>
        <xdr:cNvPr id="24" name="Image 23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51</xdr:row>
      <xdr:rowOff>178316</xdr:rowOff>
    </xdr:from>
    <xdr:ext cx="2476500" cy="1681716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52</xdr:row>
      <xdr:rowOff>178316</xdr:rowOff>
    </xdr:from>
    <xdr:ext cx="2476500" cy="1681716"/>
    <xdr:pic>
      <xdr:nvPicPr>
        <xdr:cNvPr id="26" name="Image 25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53</xdr:row>
      <xdr:rowOff>178316</xdr:rowOff>
    </xdr:from>
    <xdr:ext cx="2476500" cy="1681716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54</xdr:row>
      <xdr:rowOff>47625</xdr:rowOff>
    </xdr:from>
    <xdr:ext cx="1943100" cy="1943100"/>
    <xdr:pic>
      <xdr:nvPicPr>
        <xdr:cNvPr id="28" name="Image 27" descr="Picture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55</xdr:row>
      <xdr:rowOff>47625</xdr:rowOff>
    </xdr:from>
    <xdr:ext cx="1943100" cy="1943100"/>
    <xdr:pic>
      <xdr:nvPicPr>
        <xdr:cNvPr id="29" name="Image 28" descr="Picture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56</xdr:row>
      <xdr:rowOff>47625</xdr:rowOff>
    </xdr:from>
    <xdr:ext cx="1943100" cy="1943100"/>
    <xdr:pic>
      <xdr:nvPicPr>
        <xdr:cNvPr id="30" name="Image 29" descr="Picture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57</xdr:row>
      <xdr:rowOff>800100</xdr:rowOff>
    </xdr:from>
    <xdr:ext cx="2476500" cy="2476500"/>
    <xdr:pic>
      <xdr:nvPicPr>
        <xdr:cNvPr id="31" name="Image 30" descr="Picture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59</xdr:row>
      <xdr:rowOff>800100</xdr:rowOff>
    </xdr:from>
    <xdr:ext cx="2476500" cy="2476500"/>
    <xdr:pic>
      <xdr:nvPicPr>
        <xdr:cNvPr id="32" name="Image 31" descr="Picture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61</xdr:row>
      <xdr:rowOff>47625</xdr:rowOff>
    </xdr:from>
    <xdr:ext cx="1943100" cy="1943100"/>
    <xdr:pic>
      <xdr:nvPicPr>
        <xdr:cNvPr id="33" name="Image 32" descr="Picture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305650</xdr:colOff>
      <xdr:row>62</xdr:row>
      <xdr:rowOff>47625</xdr:rowOff>
    </xdr:from>
    <xdr:ext cx="1960449" cy="1943100"/>
    <xdr:pic>
      <xdr:nvPicPr>
        <xdr:cNvPr id="34" name="Image 33" descr="Picture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63</xdr:row>
      <xdr:rowOff>47625</xdr:rowOff>
    </xdr:from>
    <xdr:ext cx="1943100" cy="1943100"/>
    <xdr:pic>
      <xdr:nvPicPr>
        <xdr:cNvPr id="35" name="Image 34" descr="Picture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64</xdr:row>
      <xdr:rowOff>47625</xdr:rowOff>
    </xdr:from>
    <xdr:ext cx="1943100" cy="1943100"/>
    <xdr:pic>
      <xdr:nvPicPr>
        <xdr:cNvPr id="36" name="Image 35" descr="Picture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65</xdr:row>
      <xdr:rowOff>47625</xdr:rowOff>
    </xdr:from>
    <xdr:ext cx="1943100" cy="1943100"/>
    <xdr:pic>
      <xdr:nvPicPr>
        <xdr:cNvPr id="37" name="Image 36" descr="Picture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66</xdr:row>
      <xdr:rowOff>47625</xdr:rowOff>
    </xdr:from>
    <xdr:ext cx="1943100" cy="1943100"/>
    <xdr:pic>
      <xdr:nvPicPr>
        <xdr:cNvPr id="38" name="Image 37" descr="Picture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67</xdr:row>
      <xdr:rowOff>47625</xdr:rowOff>
    </xdr:from>
    <xdr:ext cx="1943100" cy="1943100"/>
    <xdr:pic>
      <xdr:nvPicPr>
        <xdr:cNvPr id="39" name="Image 38" descr="Picture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68</xdr:row>
      <xdr:rowOff>47625</xdr:rowOff>
    </xdr:from>
    <xdr:ext cx="1943100" cy="1943100"/>
    <xdr:pic>
      <xdr:nvPicPr>
        <xdr:cNvPr id="40" name="Image 39" descr="Picture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69</xdr:row>
      <xdr:rowOff>47625</xdr:rowOff>
    </xdr:from>
    <xdr:ext cx="1943100" cy="1943100"/>
    <xdr:pic>
      <xdr:nvPicPr>
        <xdr:cNvPr id="41" name="Image 40" descr="Picture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70</xdr:row>
      <xdr:rowOff>47625</xdr:rowOff>
    </xdr:from>
    <xdr:ext cx="1943100" cy="1943100"/>
    <xdr:pic>
      <xdr:nvPicPr>
        <xdr:cNvPr id="42" name="Image 41" descr="Picture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-108088</xdr:colOff>
      <xdr:row>71</xdr:row>
      <xdr:rowOff>47625</xdr:rowOff>
    </xdr:from>
    <xdr:ext cx="2787926" cy="1943100"/>
    <xdr:pic>
      <xdr:nvPicPr>
        <xdr:cNvPr id="43" name="Image 42" descr="Picture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72</xdr:row>
      <xdr:rowOff>47625</xdr:rowOff>
    </xdr:from>
    <xdr:ext cx="1943100" cy="1943100"/>
    <xdr:pic>
      <xdr:nvPicPr>
        <xdr:cNvPr id="44" name="Image 43" descr="Picture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73</xdr:row>
      <xdr:rowOff>47625</xdr:rowOff>
    </xdr:from>
    <xdr:ext cx="1943100" cy="1943100"/>
    <xdr:pic>
      <xdr:nvPicPr>
        <xdr:cNvPr id="45" name="Image 44" descr="Picture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74</xdr:row>
      <xdr:rowOff>47625</xdr:rowOff>
    </xdr:from>
    <xdr:ext cx="1943100" cy="1943100"/>
    <xdr:pic>
      <xdr:nvPicPr>
        <xdr:cNvPr id="46" name="Image 45" descr="Picture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75</xdr:row>
      <xdr:rowOff>47625</xdr:rowOff>
    </xdr:from>
    <xdr:ext cx="1943100" cy="1943100"/>
    <xdr:pic>
      <xdr:nvPicPr>
        <xdr:cNvPr id="47" name="Image 46" descr="Picture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76</xdr:row>
      <xdr:rowOff>47625</xdr:rowOff>
    </xdr:from>
    <xdr:ext cx="1943100" cy="1943100"/>
    <xdr:pic>
      <xdr:nvPicPr>
        <xdr:cNvPr id="48" name="Image 47" descr="Picture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77</xdr:row>
      <xdr:rowOff>47625</xdr:rowOff>
    </xdr:from>
    <xdr:ext cx="1943100" cy="1943100"/>
    <xdr:pic>
      <xdr:nvPicPr>
        <xdr:cNvPr id="49" name="Image 48" descr="Picture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78</xdr:row>
      <xdr:rowOff>47625</xdr:rowOff>
    </xdr:from>
    <xdr:ext cx="1943100" cy="1943100"/>
    <xdr:pic>
      <xdr:nvPicPr>
        <xdr:cNvPr id="50" name="Image 49" descr="Picture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79</xdr:row>
      <xdr:rowOff>47625</xdr:rowOff>
    </xdr:from>
    <xdr:ext cx="1943100" cy="1943100"/>
    <xdr:pic>
      <xdr:nvPicPr>
        <xdr:cNvPr id="51" name="Image 50" descr="Picture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80</xdr:row>
      <xdr:rowOff>47625</xdr:rowOff>
    </xdr:from>
    <xdr:ext cx="1943100" cy="1943100"/>
    <xdr:pic>
      <xdr:nvPicPr>
        <xdr:cNvPr id="52" name="Image 51" descr="Picture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81</xdr:row>
      <xdr:rowOff>178316</xdr:rowOff>
    </xdr:from>
    <xdr:ext cx="2476500" cy="1681716"/>
    <xdr:pic>
      <xdr:nvPicPr>
        <xdr:cNvPr id="53" name="Image 52" descr="Picture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82</xdr:row>
      <xdr:rowOff>178316</xdr:rowOff>
    </xdr:from>
    <xdr:ext cx="2476500" cy="1681716"/>
    <xdr:pic>
      <xdr:nvPicPr>
        <xdr:cNvPr id="54" name="Image 53" descr="Picture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83</xdr:row>
      <xdr:rowOff>178316</xdr:rowOff>
    </xdr:from>
    <xdr:ext cx="2476500" cy="1681716"/>
    <xdr:pic>
      <xdr:nvPicPr>
        <xdr:cNvPr id="55" name="Image 54" descr="Picture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84</xdr:row>
      <xdr:rowOff>178316</xdr:rowOff>
    </xdr:from>
    <xdr:ext cx="2476500" cy="1681716"/>
    <xdr:pic>
      <xdr:nvPicPr>
        <xdr:cNvPr id="56" name="Image 55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85</xdr:row>
      <xdr:rowOff>800100</xdr:rowOff>
    </xdr:from>
    <xdr:ext cx="2476500" cy="2476500"/>
    <xdr:pic>
      <xdr:nvPicPr>
        <xdr:cNvPr id="57" name="Image 56" descr="Picture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87</xdr:row>
      <xdr:rowOff>800100</xdr:rowOff>
    </xdr:from>
    <xdr:ext cx="2476500" cy="2476500"/>
    <xdr:pic>
      <xdr:nvPicPr>
        <xdr:cNvPr id="58" name="Image 57" descr="Picture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89</xdr:row>
      <xdr:rowOff>800100</xdr:rowOff>
    </xdr:from>
    <xdr:ext cx="2476500" cy="2476500"/>
    <xdr:pic>
      <xdr:nvPicPr>
        <xdr:cNvPr id="59" name="Image 58" descr="Picture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47625</xdr:colOff>
      <xdr:row>91</xdr:row>
      <xdr:rowOff>178316</xdr:rowOff>
    </xdr:from>
    <xdr:ext cx="2476500" cy="1681716"/>
    <xdr:pic>
      <xdr:nvPicPr>
        <xdr:cNvPr id="60" name="Image 59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92</xdr:row>
      <xdr:rowOff>47625</xdr:rowOff>
    </xdr:from>
    <xdr:ext cx="1943100" cy="1943100"/>
    <xdr:pic>
      <xdr:nvPicPr>
        <xdr:cNvPr id="61" name="Image 60" descr="Picture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93</xdr:row>
      <xdr:rowOff>47625</xdr:rowOff>
    </xdr:from>
    <xdr:ext cx="1943100" cy="1943100"/>
    <xdr:pic>
      <xdr:nvPicPr>
        <xdr:cNvPr id="62" name="Image 61" descr="Picture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94</xdr:row>
      <xdr:rowOff>47625</xdr:rowOff>
    </xdr:from>
    <xdr:ext cx="1943100" cy="1943100"/>
    <xdr:pic>
      <xdr:nvPicPr>
        <xdr:cNvPr id="63" name="Image 62" descr="Picture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387191</xdr:colOff>
      <xdr:row>95</xdr:row>
      <xdr:rowOff>47625</xdr:rowOff>
    </xdr:from>
    <xdr:ext cx="1797367" cy="1943100"/>
    <xdr:pic>
      <xdr:nvPicPr>
        <xdr:cNvPr id="64" name="Image 63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17</xdr:row>
      <xdr:rowOff>47625</xdr:rowOff>
    </xdr:from>
    <xdr:ext cx="2166642" cy="1943100"/>
    <xdr:pic>
      <xdr:nvPicPr>
        <xdr:cNvPr id="3" name="Image 2" descr="Pictur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18</xdr:row>
      <xdr:rowOff>47625</xdr:rowOff>
    </xdr:from>
    <xdr:ext cx="2166642" cy="1943100"/>
    <xdr:pic>
      <xdr:nvPicPr>
        <xdr:cNvPr id="4" name="Image 3" descr="Pictur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19</xdr:row>
      <xdr:rowOff>47625</xdr:rowOff>
    </xdr:from>
    <xdr:ext cx="2166642" cy="1943100"/>
    <xdr:pic>
      <xdr:nvPicPr>
        <xdr:cNvPr id="5" name="Image 4" descr="Pictur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341692</xdr:colOff>
      <xdr:row>20</xdr:row>
      <xdr:rowOff>47625</xdr:rowOff>
    </xdr:from>
    <xdr:ext cx="1888364" cy="1943100"/>
    <xdr:pic>
      <xdr:nvPicPr>
        <xdr:cNvPr id="6" name="Image 5" descr="Pictur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21</xdr:row>
      <xdr:rowOff>47625</xdr:rowOff>
    </xdr:from>
    <xdr:ext cx="2338306" cy="1943100"/>
    <xdr:pic>
      <xdr:nvPicPr>
        <xdr:cNvPr id="7" name="Image 6" descr="Picture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22</xdr:row>
      <xdr:rowOff>47625</xdr:rowOff>
    </xdr:from>
    <xdr:ext cx="2338306" cy="1943100"/>
    <xdr:pic>
      <xdr:nvPicPr>
        <xdr:cNvPr id="8" name="Image 7" descr="Pictur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23</xdr:row>
      <xdr:rowOff>47625</xdr:rowOff>
    </xdr:from>
    <xdr:ext cx="2338306" cy="1943100"/>
    <xdr:pic>
      <xdr:nvPicPr>
        <xdr:cNvPr id="9" name="Image 8" descr="Picture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24</xdr:row>
      <xdr:rowOff>47625</xdr:rowOff>
    </xdr:from>
    <xdr:ext cx="2338306" cy="1943100"/>
    <xdr:pic>
      <xdr:nvPicPr>
        <xdr:cNvPr id="10" name="Image 9" descr="Picture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126546</xdr:colOff>
      <xdr:row>25</xdr:row>
      <xdr:rowOff>47625</xdr:rowOff>
    </xdr:from>
    <xdr:ext cx="2318657" cy="1943100"/>
    <xdr:pic>
      <xdr:nvPicPr>
        <xdr:cNvPr id="11" name="Image 10" descr="Picture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26</xdr:row>
      <xdr:rowOff>47625</xdr:rowOff>
    </xdr:from>
    <xdr:ext cx="2338306" cy="1943100"/>
    <xdr:pic>
      <xdr:nvPicPr>
        <xdr:cNvPr id="12" name="Image 11" descr="Picture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116721</xdr:colOff>
      <xdr:row>27</xdr:row>
      <xdr:rowOff>47625</xdr:rowOff>
    </xdr:from>
    <xdr:ext cx="2338306" cy="1943100"/>
    <xdr:pic>
      <xdr:nvPicPr>
        <xdr:cNvPr id="13" name="Image 12" descr="Picture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126546</xdr:colOff>
      <xdr:row>28</xdr:row>
      <xdr:rowOff>47625</xdr:rowOff>
    </xdr:from>
    <xdr:ext cx="2318657" cy="1943100"/>
    <xdr:pic>
      <xdr:nvPicPr>
        <xdr:cNvPr id="14" name="Image 13" descr="Picture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176760</xdr:colOff>
      <xdr:row>29</xdr:row>
      <xdr:rowOff>47625</xdr:rowOff>
    </xdr:from>
    <xdr:ext cx="2218229" cy="1943100"/>
    <xdr:pic>
      <xdr:nvPicPr>
        <xdr:cNvPr id="15" name="Image 14" descr="Picture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185358</xdr:colOff>
      <xdr:row>30</xdr:row>
      <xdr:rowOff>47625</xdr:rowOff>
    </xdr:from>
    <xdr:ext cx="2201033" cy="1943100"/>
    <xdr:pic>
      <xdr:nvPicPr>
        <xdr:cNvPr id="16" name="Image 15" descr="Picture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193955</xdr:colOff>
      <xdr:row>31</xdr:row>
      <xdr:rowOff>47625</xdr:rowOff>
    </xdr:from>
    <xdr:ext cx="2183838" cy="1943100"/>
    <xdr:pic>
      <xdr:nvPicPr>
        <xdr:cNvPr id="17" name="Image 16" descr="Picture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32</xdr:row>
      <xdr:rowOff>47625</xdr:rowOff>
    </xdr:from>
    <xdr:ext cx="2166642" cy="1943100"/>
    <xdr:pic>
      <xdr:nvPicPr>
        <xdr:cNvPr id="18" name="Image 17" descr="Picture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193955</xdr:colOff>
      <xdr:row>33</xdr:row>
      <xdr:rowOff>47625</xdr:rowOff>
    </xdr:from>
    <xdr:ext cx="2183838" cy="1943100"/>
    <xdr:pic>
      <xdr:nvPicPr>
        <xdr:cNvPr id="19" name="Image 18" descr="Picture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185358</xdr:colOff>
      <xdr:row>34</xdr:row>
      <xdr:rowOff>47625</xdr:rowOff>
    </xdr:from>
    <xdr:ext cx="2201033" cy="1943100"/>
    <xdr:pic>
      <xdr:nvPicPr>
        <xdr:cNvPr id="20" name="Image 19" descr="Picture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254140</xdr:colOff>
      <xdr:row>35</xdr:row>
      <xdr:rowOff>47625</xdr:rowOff>
    </xdr:from>
    <xdr:ext cx="2063469" cy="1943100"/>
    <xdr:pic>
      <xdr:nvPicPr>
        <xdr:cNvPr id="21" name="Image 20" descr="Picture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164176</xdr:colOff>
      <xdr:row>36</xdr:row>
      <xdr:rowOff>47625</xdr:rowOff>
    </xdr:from>
    <xdr:ext cx="2243397" cy="1943100"/>
    <xdr:pic>
      <xdr:nvPicPr>
        <xdr:cNvPr id="22" name="Image 21" descr="Picture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37</xdr:row>
      <xdr:rowOff>47625</xdr:rowOff>
    </xdr:from>
    <xdr:ext cx="2166642" cy="1943100"/>
    <xdr:pic>
      <xdr:nvPicPr>
        <xdr:cNvPr id="23" name="Image 22" descr="Picture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38</xdr:row>
      <xdr:rowOff>47625</xdr:rowOff>
    </xdr:from>
    <xdr:ext cx="2166642" cy="1943100"/>
    <xdr:pic>
      <xdr:nvPicPr>
        <xdr:cNvPr id="24" name="Image 23" descr="Picture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709823</xdr:colOff>
      <xdr:row>40</xdr:row>
      <xdr:rowOff>47625</xdr:rowOff>
    </xdr:from>
    <xdr:ext cx="1152103" cy="1943100"/>
    <xdr:pic>
      <xdr:nvPicPr>
        <xdr:cNvPr id="25" name="Image 24" descr="Picture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714375</xdr:colOff>
      <xdr:row>42</xdr:row>
      <xdr:rowOff>47625</xdr:rowOff>
    </xdr:from>
    <xdr:ext cx="1143000" cy="1943100"/>
    <xdr:pic>
      <xdr:nvPicPr>
        <xdr:cNvPr id="26" name="Image 25" descr="Picture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692627</xdr:colOff>
      <xdr:row>44</xdr:row>
      <xdr:rowOff>47625</xdr:rowOff>
    </xdr:from>
    <xdr:ext cx="1186494" cy="1943100"/>
    <xdr:pic>
      <xdr:nvPicPr>
        <xdr:cNvPr id="27" name="Image 26" descr="Picture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202553</xdr:colOff>
      <xdr:row>45</xdr:row>
      <xdr:rowOff>47625</xdr:rowOff>
    </xdr:from>
    <xdr:ext cx="2166642" cy="1943100"/>
    <xdr:pic>
      <xdr:nvPicPr>
        <xdr:cNvPr id="28" name="Image 27" descr="Picture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142279</xdr:colOff>
      <xdr:row>46</xdr:row>
      <xdr:rowOff>47625</xdr:rowOff>
    </xdr:from>
    <xdr:ext cx="2287190" cy="1943100"/>
    <xdr:pic>
      <xdr:nvPicPr>
        <xdr:cNvPr id="29" name="Image 28" descr="Picture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142279</xdr:colOff>
      <xdr:row>47</xdr:row>
      <xdr:rowOff>47625</xdr:rowOff>
    </xdr:from>
    <xdr:ext cx="2287190" cy="1943100"/>
    <xdr:pic>
      <xdr:nvPicPr>
        <xdr:cNvPr id="30" name="Image 29" descr="Picture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752812</xdr:colOff>
      <xdr:row>48</xdr:row>
      <xdr:rowOff>47625</xdr:rowOff>
    </xdr:from>
    <xdr:ext cx="1066125" cy="1943100"/>
    <xdr:pic>
      <xdr:nvPicPr>
        <xdr:cNvPr id="31" name="Image 30" descr="Picture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188023</xdr:colOff>
      <xdr:row>49</xdr:row>
      <xdr:rowOff>47625</xdr:rowOff>
    </xdr:from>
    <xdr:ext cx="2195703" cy="1943100"/>
    <xdr:pic>
      <xdr:nvPicPr>
        <xdr:cNvPr id="32" name="Image 31" descr="Picture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1885015" cy="128587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264583</xdr:colOff>
      <xdr:row>17</xdr:row>
      <xdr:rowOff>47625</xdr:rowOff>
    </xdr:from>
    <xdr:ext cx="2328333" cy="19431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269616</xdr:colOff>
      <xdr:row>17</xdr:row>
      <xdr:rowOff>47625</xdr:rowOff>
    </xdr:from>
    <xdr:ext cx="2032516" cy="1943100"/>
    <xdr:pic>
      <xdr:nvPicPr>
        <xdr:cNvPr id="4" name="Image 3" descr="Pictur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264583</xdr:colOff>
      <xdr:row>18</xdr:row>
      <xdr:rowOff>47625</xdr:rowOff>
    </xdr:from>
    <xdr:ext cx="2328333" cy="194310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269616</xdr:colOff>
      <xdr:row>18</xdr:row>
      <xdr:rowOff>47625</xdr:rowOff>
    </xdr:from>
    <xdr:ext cx="2032516" cy="1943100"/>
    <xdr:pic>
      <xdr:nvPicPr>
        <xdr:cNvPr id="6" name="Image 5" descr="Picture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92868</xdr:colOff>
      <xdr:row>19</xdr:row>
      <xdr:rowOff>47625</xdr:rowOff>
    </xdr:from>
    <xdr:ext cx="2671762" cy="1943100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287828</xdr:colOff>
      <xdr:row>19</xdr:row>
      <xdr:rowOff>47625</xdr:rowOff>
    </xdr:from>
    <xdr:ext cx="1996093" cy="1943100"/>
    <xdr:pic>
      <xdr:nvPicPr>
        <xdr:cNvPr id="8" name="Image 7" descr="Picture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92868</xdr:colOff>
      <xdr:row>20</xdr:row>
      <xdr:rowOff>47625</xdr:rowOff>
    </xdr:from>
    <xdr:ext cx="2671762" cy="19431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20</xdr:row>
      <xdr:rowOff>47625</xdr:rowOff>
    </xdr:from>
    <xdr:ext cx="1943100" cy="1943100"/>
    <xdr:pic>
      <xdr:nvPicPr>
        <xdr:cNvPr id="10" name="Image 9" descr="Picture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187457</xdr:colOff>
      <xdr:row>21</xdr:row>
      <xdr:rowOff>47625</xdr:rowOff>
    </xdr:from>
    <xdr:ext cx="2482584" cy="19431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278866</xdr:colOff>
      <xdr:row>21</xdr:row>
      <xdr:rowOff>47625</xdr:rowOff>
    </xdr:from>
    <xdr:ext cx="2014016" cy="1943100"/>
    <xdr:pic>
      <xdr:nvPicPr>
        <xdr:cNvPr id="12" name="Image 11" descr="Pictur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22</xdr:row>
      <xdr:rowOff>47625</xdr:rowOff>
    </xdr:from>
    <xdr:ext cx="1943100" cy="1943100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300445</xdr:colOff>
      <xdr:row>22</xdr:row>
      <xdr:rowOff>47625</xdr:rowOff>
    </xdr:from>
    <xdr:ext cx="1970858" cy="1943100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23</xdr:row>
      <xdr:rowOff>47625</xdr:rowOff>
    </xdr:from>
    <xdr:ext cx="1943100" cy="1943100"/>
    <xdr:pic>
      <xdr:nvPicPr>
        <xdr:cNvPr id="15" name="Image 14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328008</xdr:colOff>
      <xdr:row>23</xdr:row>
      <xdr:rowOff>47625</xdr:rowOff>
    </xdr:from>
    <xdr:ext cx="1915732" cy="1943100"/>
    <xdr:pic>
      <xdr:nvPicPr>
        <xdr:cNvPr id="16" name="Image 15" descr="Picture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24</xdr:row>
      <xdr:rowOff>47625</xdr:rowOff>
    </xdr:from>
    <xdr:ext cx="1943100" cy="1943100"/>
    <xdr:pic>
      <xdr:nvPicPr>
        <xdr:cNvPr id="17" name="Image 16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286164</xdr:colOff>
      <xdr:row>24</xdr:row>
      <xdr:rowOff>47625</xdr:rowOff>
    </xdr:from>
    <xdr:ext cx="1999421" cy="1943100"/>
    <xdr:pic>
      <xdr:nvPicPr>
        <xdr:cNvPr id="18" name="Image 17" descr="Picture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25</xdr:row>
      <xdr:rowOff>47625</xdr:rowOff>
    </xdr:from>
    <xdr:ext cx="1943100" cy="1943100"/>
    <xdr:pic>
      <xdr:nvPicPr>
        <xdr:cNvPr id="19" name="Image 18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271462</xdr:colOff>
      <xdr:row>25</xdr:row>
      <xdr:rowOff>47625</xdr:rowOff>
    </xdr:from>
    <xdr:ext cx="2028825" cy="1943100"/>
    <xdr:pic>
      <xdr:nvPicPr>
        <xdr:cNvPr id="20" name="Image 19" descr="Picture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26</xdr:row>
      <xdr:rowOff>47625</xdr:rowOff>
    </xdr:from>
    <xdr:ext cx="1943100" cy="1943100"/>
    <xdr:pic>
      <xdr:nvPicPr>
        <xdr:cNvPr id="21" name="Image 20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26</xdr:row>
      <xdr:rowOff>47625</xdr:rowOff>
    </xdr:from>
    <xdr:ext cx="1943100" cy="1943100"/>
    <xdr:pic>
      <xdr:nvPicPr>
        <xdr:cNvPr id="22" name="Image 21" descr="Picture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47625</xdr:colOff>
      <xdr:row>27</xdr:row>
      <xdr:rowOff>243114</xdr:rowOff>
    </xdr:from>
    <xdr:ext cx="2762250" cy="1552121"/>
    <xdr:pic>
      <xdr:nvPicPr>
        <xdr:cNvPr id="23" name="Image 22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280115</xdr:colOff>
      <xdr:row>27</xdr:row>
      <xdr:rowOff>47625</xdr:rowOff>
    </xdr:from>
    <xdr:ext cx="2011519" cy="1943100"/>
    <xdr:pic>
      <xdr:nvPicPr>
        <xdr:cNvPr id="24" name="Image 23" descr="Picture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47625</xdr:colOff>
      <xdr:row>28</xdr:row>
      <xdr:rowOff>243114</xdr:rowOff>
    </xdr:from>
    <xdr:ext cx="2762250" cy="1552121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273273</xdr:colOff>
      <xdr:row>28</xdr:row>
      <xdr:rowOff>47625</xdr:rowOff>
    </xdr:from>
    <xdr:ext cx="2025202" cy="1943100"/>
    <xdr:pic>
      <xdr:nvPicPr>
        <xdr:cNvPr id="26" name="Image 25" descr="Picture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264583</xdr:colOff>
      <xdr:row>29</xdr:row>
      <xdr:rowOff>47625</xdr:rowOff>
    </xdr:from>
    <xdr:ext cx="2328333" cy="1943100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273273</xdr:colOff>
      <xdr:row>29</xdr:row>
      <xdr:rowOff>47625</xdr:rowOff>
    </xdr:from>
    <xdr:ext cx="2025202" cy="1943100"/>
    <xdr:pic>
      <xdr:nvPicPr>
        <xdr:cNvPr id="28" name="Image 27" descr="Picture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264583</xdr:colOff>
      <xdr:row>30</xdr:row>
      <xdr:rowOff>47625</xdr:rowOff>
    </xdr:from>
    <xdr:ext cx="2328333" cy="1943100"/>
    <xdr:pic>
      <xdr:nvPicPr>
        <xdr:cNvPr id="29" name="Image 28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280115</xdr:colOff>
      <xdr:row>30</xdr:row>
      <xdr:rowOff>47625</xdr:rowOff>
    </xdr:from>
    <xdr:ext cx="2011519" cy="1943100"/>
    <xdr:pic>
      <xdr:nvPicPr>
        <xdr:cNvPr id="30" name="Image 29" descr="Picture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264583</xdr:colOff>
      <xdr:row>31</xdr:row>
      <xdr:rowOff>47625</xdr:rowOff>
    </xdr:from>
    <xdr:ext cx="2328333" cy="1943100"/>
    <xdr:pic>
      <xdr:nvPicPr>
        <xdr:cNvPr id="31" name="Image 30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286957</xdr:colOff>
      <xdr:row>31</xdr:row>
      <xdr:rowOff>47625</xdr:rowOff>
    </xdr:from>
    <xdr:ext cx="1997835" cy="1943100"/>
    <xdr:pic>
      <xdr:nvPicPr>
        <xdr:cNvPr id="32" name="Image 31" descr="Picture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47625</xdr:colOff>
      <xdr:row>32</xdr:row>
      <xdr:rowOff>243114</xdr:rowOff>
    </xdr:from>
    <xdr:ext cx="2762250" cy="1552121"/>
    <xdr:pic>
      <xdr:nvPicPr>
        <xdr:cNvPr id="33" name="Image 32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280115</xdr:colOff>
      <xdr:row>32</xdr:row>
      <xdr:rowOff>47625</xdr:rowOff>
    </xdr:from>
    <xdr:ext cx="2011519" cy="1943100"/>
    <xdr:pic>
      <xdr:nvPicPr>
        <xdr:cNvPr id="34" name="Image 33" descr="Picture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47625</xdr:colOff>
      <xdr:row>33</xdr:row>
      <xdr:rowOff>243114</xdr:rowOff>
    </xdr:from>
    <xdr:ext cx="2762250" cy="1552121"/>
    <xdr:pic>
      <xdr:nvPicPr>
        <xdr:cNvPr id="35" name="Image 34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280115</xdr:colOff>
      <xdr:row>33</xdr:row>
      <xdr:rowOff>47625</xdr:rowOff>
    </xdr:from>
    <xdr:ext cx="2011519" cy="1943100"/>
    <xdr:pic>
      <xdr:nvPicPr>
        <xdr:cNvPr id="36" name="Image 35" descr="Picture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457200</xdr:colOff>
      <xdr:row>34</xdr:row>
      <xdr:rowOff>47625</xdr:rowOff>
    </xdr:from>
    <xdr:ext cx="1943100" cy="1943100"/>
    <xdr:pic>
      <xdr:nvPicPr>
        <xdr:cNvPr id="37" name="Image 36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34</xdr:row>
      <xdr:rowOff>47625</xdr:rowOff>
    </xdr:from>
    <xdr:ext cx="1943100" cy="1943100"/>
    <xdr:pic>
      <xdr:nvPicPr>
        <xdr:cNvPr id="38" name="Image 37" descr="Picture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314325</xdr:colOff>
      <xdr:row>39</xdr:row>
      <xdr:rowOff>47625</xdr:rowOff>
    </xdr:from>
    <xdr:ext cx="1943100" cy="1943100"/>
    <xdr:pic>
      <xdr:nvPicPr>
        <xdr:cNvPr id="39" name="Image 38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8"/>
  <sheetViews>
    <sheetView showGridLines="0" topLeftCell="A16" zoomScale="85" zoomScaleNormal="85" workbookViewId="0">
      <selection activeCell="G30" sqref="G30:M30"/>
    </sheetView>
  </sheetViews>
  <sheetFormatPr defaultRowHeight="14.5"/>
  <cols>
    <col min="1" max="1" width="3.453125" style="246" customWidth="1"/>
    <col min="6" max="6" width="25.81640625" style="246" customWidth="1"/>
    <col min="15" max="15" width="3.54296875" style="246" customWidth="1"/>
  </cols>
  <sheetData>
    <row r="1" spans="1:15" ht="15.75" customHeight="1" thickBot="1">
      <c r="A1" s="1"/>
      <c r="B1" s="1"/>
      <c r="C1" s="1"/>
      <c r="D1" s="1"/>
      <c r="E1" s="1"/>
      <c r="F1" s="134"/>
      <c r="G1" s="134"/>
      <c r="H1" s="134"/>
      <c r="I1" s="134"/>
      <c r="J1" s="134"/>
      <c r="K1" s="134"/>
      <c r="L1" s="134"/>
      <c r="M1" s="134"/>
      <c r="N1" s="134"/>
      <c r="O1" s="1"/>
    </row>
    <row r="2" spans="1:15" ht="18" customHeight="1">
      <c r="A2" s="1"/>
      <c r="B2" s="326" t="s">
        <v>0</v>
      </c>
      <c r="C2" s="327"/>
      <c r="D2" s="327"/>
      <c r="E2" s="327"/>
      <c r="F2" s="327"/>
      <c r="M2" s="245"/>
      <c r="N2" s="261"/>
      <c r="O2" s="1"/>
    </row>
    <row r="3" spans="1:15" ht="18" customHeight="1">
      <c r="A3" s="1"/>
      <c r="B3" s="129" t="s">
        <v>1</v>
      </c>
      <c r="N3" s="130"/>
      <c r="O3" s="1"/>
    </row>
    <row r="4" spans="1:15" ht="18.75" customHeight="1" thickBot="1">
      <c r="A4" s="1"/>
      <c r="B4" s="131" t="s">
        <v>2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3"/>
      <c r="O4" s="1"/>
    </row>
    <row r="5" spans="1:15" ht="15.75" customHeight="1" thickBot="1">
      <c r="A5" s="1"/>
      <c r="O5" s="1"/>
    </row>
    <row r="6" spans="1:15" ht="19.5" customHeight="1" thickBot="1">
      <c r="A6" s="1"/>
      <c r="B6" s="328" t="s">
        <v>3</v>
      </c>
      <c r="C6" s="329"/>
      <c r="D6" s="329"/>
      <c r="E6" s="330"/>
      <c r="F6" s="244">
        <f ca="1">SUM(INDIRECT("'сплит-системы2021'!D11"),INDIRECT("'Cплит-системы АКЦИЯ'!F9"),INDIRECT("'сплит-системы полупром'!F10"),INDIRECT("'вентиляторы 2021'!D11"),INDIRECT("'Тепловая техника'!F9"),INDIRECT("'Вытяжки'!D11"),INDIRECT("'Варочные панели'!D10"),INDIRECT("'Духовые шкафы'!D10"),INDIRECT("'Угольные фильтры'!C9"))</f>
        <v>0</v>
      </c>
      <c r="O6" s="1"/>
    </row>
    <row r="7" spans="1:15" ht="15.75" customHeight="1" thickBot="1">
      <c r="A7" s="1"/>
      <c r="O7" s="1"/>
    </row>
    <row r="8" spans="1:15" ht="26.25" customHeight="1" thickBot="1">
      <c r="A8" s="1"/>
      <c r="B8" s="333" t="s">
        <v>4</v>
      </c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32"/>
      <c r="O8" s="1"/>
    </row>
    <row r="9" spans="1:15">
      <c r="A9" s="1"/>
      <c r="O9" s="1"/>
    </row>
    <row r="10" spans="1:15" ht="20.25" customHeight="1">
      <c r="A10" s="1"/>
      <c r="B10" s="334" t="s">
        <v>5</v>
      </c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O10" s="1"/>
    </row>
    <row r="11" spans="1:15" ht="15.75" customHeight="1" thickBot="1">
      <c r="A11" s="1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O11" s="1"/>
    </row>
    <row r="12" spans="1:15" ht="17.25" customHeight="1" thickBot="1">
      <c r="A12" s="1"/>
      <c r="B12" s="252"/>
      <c r="C12" s="252"/>
      <c r="D12" s="252"/>
      <c r="E12" s="252"/>
      <c r="F12" s="252"/>
      <c r="G12" s="336" t="s">
        <v>6</v>
      </c>
      <c r="H12" s="329"/>
      <c r="I12" s="329"/>
      <c r="J12" s="329"/>
      <c r="K12" s="329"/>
      <c r="L12" s="329"/>
      <c r="M12" s="332"/>
      <c r="O12" s="1"/>
    </row>
    <row r="13" spans="1:15" ht="15.75" customHeight="1" thickBot="1">
      <c r="A13" s="1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O13" s="1"/>
    </row>
    <row r="14" spans="1:15" ht="17.25" customHeight="1" thickBot="1">
      <c r="A14" s="1"/>
      <c r="B14" s="252"/>
      <c r="C14" s="252"/>
      <c r="D14" s="252"/>
      <c r="E14" s="252"/>
      <c r="F14" s="252"/>
      <c r="G14" s="336" t="s">
        <v>7</v>
      </c>
      <c r="H14" s="329"/>
      <c r="I14" s="329"/>
      <c r="J14" s="329"/>
      <c r="K14" s="329"/>
      <c r="L14" s="329"/>
      <c r="M14" s="332"/>
      <c r="O14" s="1"/>
    </row>
    <row r="15" spans="1:15" ht="15.75" customHeight="1" thickBot="1">
      <c r="A15" s="1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O15" s="1"/>
    </row>
    <row r="16" spans="1:15" ht="17.25" customHeight="1" thickBot="1">
      <c r="A16" s="1"/>
      <c r="B16" s="252"/>
      <c r="C16" s="252"/>
      <c r="D16" s="252"/>
      <c r="E16" s="252"/>
      <c r="F16" s="252"/>
      <c r="G16" s="331" t="s">
        <v>8</v>
      </c>
      <c r="H16" s="329"/>
      <c r="I16" s="329"/>
      <c r="J16" s="329"/>
      <c r="K16" s="329"/>
      <c r="L16" s="329"/>
      <c r="M16" s="332"/>
      <c r="O16" s="1"/>
    </row>
    <row r="17" spans="1:15" ht="15.75" customHeight="1" thickBot="1">
      <c r="A17" s="1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O17" s="1"/>
    </row>
    <row r="18" spans="1:15" ht="17.25" customHeight="1" thickBot="1">
      <c r="A18" s="1"/>
      <c r="B18" s="252"/>
      <c r="C18" s="252"/>
      <c r="D18" s="252"/>
      <c r="E18" s="252"/>
      <c r="F18" s="252"/>
      <c r="G18" s="331" t="s">
        <v>9</v>
      </c>
      <c r="H18" s="329"/>
      <c r="I18" s="329"/>
      <c r="J18" s="329"/>
      <c r="K18" s="329"/>
      <c r="L18" s="329"/>
      <c r="M18" s="332"/>
      <c r="O18" s="1"/>
    </row>
    <row r="19" spans="1:15" ht="15.75" customHeight="1" thickBot="1">
      <c r="A19" s="1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O19" s="1"/>
    </row>
    <row r="20" spans="1:15" ht="17.25" customHeight="1" thickBot="1">
      <c r="A20" s="1"/>
      <c r="B20" s="252"/>
      <c r="C20" s="252"/>
      <c r="D20" s="252"/>
      <c r="E20" s="252"/>
      <c r="F20" s="252"/>
      <c r="G20" s="331" t="s">
        <v>10</v>
      </c>
      <c r="H20" s="329"/>
      <c r="I20" s="329"/>
      <c r="J20" s="329"/>
      <c r="K20" s="329"/>
      <c r="L20" s="329"/>
      <c r="M20" s="332"/>
      <c r="O20" s="1"/>
    </row>
    <row r="21" spans="1:15" ht="15.75" customHeight="1" thickBot="1">
      <c r="A21" s="1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O21" s="1"/>
    </row>
    <row r="22" spans="1:15" ht="17.25" customHeight="1" thickBot="1">
      <c r="A22" s="1"/>
      <c r="B22" s="252"/>
      <c r="C22" s="252"/>
      <c r="D22" s="252"/>
      <c r="E22" s="252"/>
      <c r="F22" s="252"/>
      <c r="G22" s="331" t="s">
        <v>11</v>
      </c>
      <c r="H22" s="329"/>
      <c r="I22" s="329"/>
      <c r="J22" s="329"/>
      <c r="K22" s="329"/>
      <c r="L22" s="329"/>
      <c r="M22" s="332"/>
      <c r="O22" s="1"/>
    </row>
    <row r="23" spans="1:15" ht="15.75" customHeight="1" thickBot="1">
      <c r="A23" s="1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O23" s="1"/>
    </row>
    <row r="24" spans="1:15" ht="17.25" customHeight="1" thickBot="1">
      <c r="A24" s="1"/>
      <c r="B24" s="252"/>
      <c r="C24" s="252"/>
      <c r="D24" s="252"/>
      <c r="E24" s="252"/>
      <c r="F24" s="252"/>
      <c r="G24" s="331" t="s">
        <v>12</v>
      </c>
      <c r="H24" s="329"/>
      <c r="I24" s="329"/>
      <c r="J24" s="329"/>
      <c r="K24" s="329"/>
      <c r="L24" s="329"/>
      <c r="M24" s="332"/>
      <c r="O24" s="1"/>
    </row>
    <row r="25" spans="1:15">
      <c r="A25" s="1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O25" s="1"/>
    </row>
    <row r="26" spans="1:15" ht="20.25" customHeight="1">
      <c r="A26" s="1"/>
      <c r="B26" s="334" t="s">
        <v>13</v>
      </c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O26" s="1"/>
    </row>
    <row r="27" spans="1:15" ht="15.75" customHeight="1" thickBot="1">
      <c r="A27" s="1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O27" s="1"/>
    </row>
    <row r="28" spans="1:15" ht="17.25" customHeight="1" thickBot="1">
      <c r="A28" s="1"/>
      <c r="B28" s="252"/>
      <c r="C28" s="252"/>
      <c r="D28" s="252"/>
      <c r="E28" s="252"/>
      <c r="F28" s="252"/>
      <c r="G28" s="331" t="s">
        <v>14</v>
      </c>
      <c r="H28" s="329"/>
      <c r="I28" s="329"/>
      <c r="J28" s="329"/>
      <c r="K28" s="329"/>
      <c r="L28" s="329"/>
      <c r="M28" s="332"/>
      <c r="O28" s="1"/>
    </row>
    <row r="29" spans="1:15" ht="15.75" customHeight="1" thickBot="1">
      <c r="A29" s="1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O29" s="1"/>
    </row>
    <row r="30" spans="1:15" ht="17.25" customHeight="1" thickBot="1">
      <c r="A30" s="1"/>
      <c r="B30" s="252"/>
      <c r="C30" s="252"/>
      <c r="D30" s="252"/>
      <c r="E30" s="252"/>
      <c r="F30" s="252"/>
      <c r="G30" s="331" t="s">
        <v>15</v>
      </c>
      <c r="H30" s="329"/>
      <c r="I30" s="329"/>
      <c r="J30" s="329"/>
      <c r="K30" s="329"/>
      <c r="L30" s="329"/>
      <c r="M30" s="332"/>
      <c r="O30" s="1"/>
    </row>
    <row r="31" spans="1:15" ht="15.75" customHeight="1" thickBot="1">
      <c r="A31" s="1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O31" s="1"/>
    </row>
    <row r="32" spans="1:15" ht="17.25" customHeight="1" thickBot="1">
      <c r="A32" s="1"/>
      <c r="B32" s="252"/>
      <c r="C32" s="252"/>
      <c r="D32" s="252"/>
      <c r="E32" s="252"/>
      <c r="F32" s="252"/>
      <c r="G32" s="331" t="s">
        <v>16</v>
      </c>
      <c r="H32" s="329"/>
      <c r="I32" s="329"/>
      <c r="J32" s="329"/>
      <c r="K32" s="329"/>
      <c r="L32" s="329"/>
      <c r="M32" s="332"/>
      <c r="O32" s="1"/>
    </row>
    <row r="33" spans="1:15" ht="15.75" customHeight="1" thickBot="1">
      <c r="A33" s="1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O33" s="1"/>
    </row>
    <row r="34" spans="1:15" ht="17.25" customHeight="1" thickBot="1">
      <c r="A34" s="1"/>
      <c r="B34" s="252"/>
      <c r="C34" s="252"/>
      <c r="D34" s="252"/>
      <c r="E34" s="252"/>
      <c r="F34" s="252"/>
      <c r="G34" s="331" t="s">
        <v>17</v>
      </c>
      <c r="H34" s="329"/>
      <c r="I34" s="329"/>
      <c r="J34" s="329"/>
      <c r="K34" s="329"/>
      <c r="L34" s="329"/>
      <c r="M34" s="332"/>
      <c r="O34" s="1"/>
    </row>
    <row r="35" spans="1:15" ht="15.75" customHeight="1" thickBot="1">
      <c r="A35" s="1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O35" s="1"/>
    </row>
    <row r="36" spans="1:15" ht="17.25" customHeight="1" thickBot="1">
      <c r="A36" s="1"/>
      <c r="B36" s="252"/>
      <c r="C36" s="252"/>
      <c r="D36" s="252"/>
      <c r="E36" s="252"/>
      <c r="F36" s="252"/>
      <c r="G36" s="331" t="s">
        <v>18</v>
      </c>
      <c r="H36" s="329"/>
      <c r="I36" s="329"/>
      <c r="J36" s="329"/>
      <c r="K36" s="329"/>
      <c r="L36" s="329"/>
      <c r="M36" s="332"/>
      <c r="O36" s="1"/>
    </row>
    <row r="37" spans="1:15">
      <c r="A37" s="1"/>
      <c r="O37" s="1"/>
    </row>
    <row r="38" spans="1: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</sheetData>
  <mergeCells count="17">
    <mergeCell ref="G20:M20"/>
    <mergeCell ref="B2:F2"/>
    <mergeCell ref="B6:E6"/>
    <mergeCell ref="G32:M32"/>
    <mergeCell ref="G34:M34"/>
    <mergeCell ref="G36:M36"/>
    <mergeCell ref="B8:N8"/>
    <mergeCell ref="G22:M22"/>
    <mergeCell ref="G24:M24"/>
    <mergeCell ref="B26:M26"/>
    <mergeCell ref="G28:M28"/>
    <mergeCell ref="G30:M30"/>
    <mergeCell ref="B10:M10"/>
    <mergeCell ref="G12:M12"/>
    <mergeCell ref="G14:M14"/>
    <mergeCell ref="G16:M16"/>
    <mergeCell ref="G18:M18"/>
  </mergeCells>
  <hyperlinks>
    <hyperlink ref="G12" location="'сплит-системы2021'!A1" display="Сплит-системы 2021" xr:uid="{00000000-0004-0000-0000-000000000000}"/>
    <hyperlink ref="G14" location="'Cплит-системы АКЦИЯ'!A1" display="Сплит-системы АКЦИЯ" xr:uid="{00000000-0004-0000-0000-000001000000}"/>
    <hyperlink ref="G16" location="'сплит-системы полупром'!R1C1" display="Полупромышленные сплит-системы" xr:uid="{00000000-0004-0000-0000-000002000000}"/>
    <hyperlink ref="G18" location="вентиляторы2021!R1C1" display="Вентиляторы" xr:uid="{00000000-0004-0000-0000-000003000000}"/>
    <hyperlink ref="G20" location="'тепловая техника'!R1C1" display="Тепловая техника" xr:uid="{00000000-0004-0000-0000-000004000000}"/>
    <hyperlink ref="G22" location="'тех.параметры сплиты и вентилят'!R1C1" display="Технические параметры сплит-систем и вентиляторов" xr:uid="{00000000-0004-0000-0000-000005000000}"/>
    <hyperlink ref="G24" location="'Техн. параметры. ТТ'!R1C1" display="Технические параметры тепловой техники" xr:uid="{00000000-0004-0000-0000-000006000000}"/>
    <hyperlink ref="G28" location="вытяжки!R1C1" display="Кухонные вытяжки" xr:uid="{00000000-0004-0000-0000-000007000000}"/>
    <hyperlink ref="G30" location="'варочные панели'!R1C1" display="встраиваемые варочные панели" xr:uid="{00000000-0004-0000-0000-000008000000}"/>
    <hyperlink ref="G32" location="'духовые шкафы'!R1C1" display="Встраиваемые духовые шкафы" xr:uid="{00000000-0004-0000-0000-000009000000}"/>
    <hyperlink ref="G34" location="'угольные фильтры'!R1C1" display="Угольные фильтры" xr:uid="{00000000-0004-0000-0000-00000A000000}"/>
    <hyperlink ref="G36" location="'Тех х-ки встройки'!R1C1" display="Технические параметры кухонной техники" xr:uid="{00000000-0004-0000-0000-00000B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1"/>
  <sheetViews>
    <sheetView showGridLines="0" zoomScale="40" zoomScaleNormal="40" workbookViewId="0"/>
  </sheetViews>
  <sheetFormatPr defaultRowHeight="14.5"/>
  <cols>
    <col min="1" max="1" width="7" style="246" customWidth="1"/>
    <col min="2" max="2" width="20" style="246" customWidth="1"/>
    <col min="3" max="3" width="35" style="246" customWidth="1"/>
    <col min="4" max="4" width="50" style="246" customWidth="1"/>
    <col min="5" max="7" width="24" style="246" customWidth="1"/>
    <col min="8" max="8" width="7" style="246" customWidth="1"/>
  </cols>
  <sheetData>
    <row r="1" spans="1:8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</row>
    <row r="2" spans="1:8" ht="20.149999999999999" customHeight="1">
      <c r="A2" s="270"/>
      <c r="H2" s="270"/>
    </row>
    <row r="3" spans="1:8" ht="20.149999999999999" customHeight="1">
      <c r="A3" s="270"/>
      <c r="B3" s="335" t="s">
        <v>0</v>
      </c>
      <c r="C3" s="335"/>
      <c r="H3" s="270"/>
    </row>
    <row r="4" spans="1:8" ht="20.149999999999999" customHeight="1">
      <c r="A4" s="270"/>
      <c r="B4" s="335" t="s">
        <v>1</v>
      </c>
      <c r="C4" s="335"/>
      <c r="H4" s="270"/>
    </row>
    <row r="5" spans="1:8" ht="20.149999999999999" customHeight="1">
      <c r="A5" s="270"/>
      <c r="B5" s="335" t="s">
        <v>2</v>
      </c>
      <c r="C5" s="335"/>
      <c r="H5" s="270"/>
    </row>
    <row r="6" spans="1:8">
      <c r="A6" s="270"/>
      <c r="B6" s="335"/>
      <c r="C6" s="335"/>
      <c r="H6" s="270"/>
    </row>
    <row r="7" spans="1:8">
      <c r="A7" s="270"/>
      <c r="B7" s="270"/>
      <c r="C7" s="270"/>
      <c r="D7" s="270"/>
      <c r="E7" s="270"/>
      <c r="F7" s="270"/>
      <c r="G7" s="270"/>
      <c r="H7" s="270"/>
    </row>
    <row r="8" spans="1:8">
      <c r="A8" s="270"/>
      <c r="B8" s="270"/>
      <c r="C8" s="270"/>
      <c r="D8" s="270"/>
      <c r="E8" s="270"/>
      <c r="F8" s="270"/>
      <c r="G8" s="270"/>
      <c r="H8" s="270"/>
    </row>
    <row r="9" spans="1:8" ht="30" customHeight="1">
      <c r="A9" s="270"/>
      <c r="B9" s="280" t="s">
        <v>21</v>
      </c>
      <c r="C9" s="280">
        <f>SUM(G15,G16,G17,G18,G19,G20,G21,G22,G23,G24,G25,G26,G27,G28,G29,G30,)</f>
        <v>0</v>
      </c>
      <c r="H9" s="270"/>
    </row>
    <row r="10" spans="1:8">
      <c r="A10" s="270"/>
      <c r="B10" s="270"/>
      <c r="C10" s="270"/>
      <c r="D10" s="270"/>
      <c r="E10" s="270"/>
      <c r="F10" s="270"/>
      <c r="G10" s="270"/>
      <c r="H10" s="270"/>
    </row>
    <row r="11" spans="1:8">
      <c r="A11" s="270"/>
      <c r="B11" s="270"/>
      <c r="C11" s="270"/>
      <c r="D11" s="270"/>
      <c r="E11" s="270"/>
      <c r="F11" s="270"/>
      <c r="G11" s="270"/>
      <c r="H11" s="270"/>
    </row>
    <row r="12" spans="1:8" ht="45" customHeight="1">
      <c r="A12" s="270"/>
      <c r="B12" s="368" t="s">
        <v>17</v>
      </c>
      <c r="C12" s="345"/>
      <c r="D12" s="345"/>
      <c r="E12" s="345"/>
      <c r="F12" s="345"/>
      <c r="G12" s="346"/>
      <c r="H12" s="270"/>
    </row>
    <row r="13" spans="1:8">
      <c r="A13" s="270"/>
      <c r="B13" s="270"/>
      <c r="C13" s="270"/>
      <c r="D13" s="270"/>
      <c r="E13" s="270"/>
      <c r="F13" s="270"/>
      <c r="G13" s="270"/>
      <c r="H13" s="270"/>
    </row>
    <row r="14" spans="1:8" ht="50.15" customHeight="1">
      <c r="A14" s="270"/>
      <c r="B14" s="287" t="s">
        <v>487</v>
      </c>
      <c r="C14" s="287" t="s">
        <v>488</v>
      </c>
      <c r="D14" s="287" t="s">
        <v>489</v>
      </c>
      <c r="E14" s="287" t="s">
        <v>490</v>
      </c>
      <c r="F14" s="287" t="s">
        <v>28</v>
      </c>
      <c r="G14" s="287" t="s">
        <v>29</v>
      </c>
      <c r="H14" s="270"/>
    </row>
    <row r="15" spans="1:8" ht="160" customHeight="1">
      <c r="A15" s="270"/>
      <c r="B15" s="288" t="s">
        <v>491</v>
      </c>
      <c r="C15" s="288" t="s">
        <v>492</v>
      </c>
      <c r="D15" s="288" t="s">
        <v>493</v>
      </c>
      <c r="E15" s="290">
        <v>300</v>
      </c>
      <c r="F15" s="288"/>
      <c r="G15" s="291">
        <f t="shared" ref="G15:G30" si="0">E15 * F15</f>
        <v>0</v>
      </c>
      <c r="H15" s="270"/>
    </row>
    <row r="16" spans="1:8" ht="160" customHeight="1">
      <c r="A16" s="270"/>
      <c r="B16" s="288" t="s">
        <v>494</v>
      </c>
      <c r="C16" s="288" t="s">
        <v>495</v>
      </c>
      <c r="D16" s="288" t="s">
        <v>496</v>
      </c>
      <c r="E16" s="290">
        <v>300</v>
      </c>
      <c r="F16" s="288"/>
      <c r="G16" s="291">
        <f t="shared" si="0"/>
        <v>0</v>
      </c>
      <c r="H16" s="270"/>
    </row>
    <row r="17" spans="1:8" ht="160" customHeight="1">
      <c r="A17" s="270"/>
      <c r="B17" s="288" t="s">
        <v>497</v>
      </c>
      <c r="C17" s="288" t="s">
        <v>498</v>
      </c>
      <c r="D17" s="288" t="s">
        <v>499</v>
      </c>
      <c r="E17" s="290">
        <v>300</v>
      </c>
      <c r="F17" s="288"/>
      <c r="G17" s="291">
        <f t="shared" si="0"/>
        <v>0</v>
      </c>
      <c r="H17" s="270"/>
    </row>
    <row r="18" spans="1:8" ht="160" customHeight="1">
      <c r="A18" s="270"/>
      <c r="B18" s="288" t="s">
        <v>500</v>
      </c>
      <c r="C18" s="288" t="s">
        <v>498</v>
      </c>
      <c r="D18" s="288" t="s">
        <v>501</v>
      </c>
      <c r="E18" s="290">
        <v>300</v>
      </c>
      <c r="F18" s="288"/>
      <c r="G18" s="291">
        <f t="shared" si="0"/>
        <v>0</v>
      </c>
      <c r="H18" s="270"/>
    </row>
    <row r="19" spans="1:8" ht="160" customHeight="1">
      <c r="A19" s="270"/>
      <c r="B19" s="288" t="s">
        <v>502</v>
      </c>
      <c r="C19" s="288" t="s">
        <v>498</v>
      </c>
      <c r="D19" s="288" t="s">
        <v>503</v>
      </c>
      <c r="E19" s="290">
        <v>300</v>
      </c>
      <c r="F19" s="288"/>
      <c r="G19" s="291">
        <f t="shared" si="0"/>
        <v>0</v>
      </c>
      <c r="H19" s="270"/>
    </row>
    <row r="20" spans="1:8" ht="160" customHeight="1">
      <c r="A20" s="270"/>
      <c r="B20" s="288" t="s">
        <v>504</v>
      </c>
      <c r="C20" s="288" t="s">
        <v>492</v>
      </c>
      <c r="D20" s="288" t="s">
        <v>505</v>
      </c>
      <c r="E20" s="290">
        <v>300</v>
      </c>
      <c r="F20" s="288"/>
      <c r="G20" s="291">
        <f t="shared" si="0"/>
        <v>0</v>
      </c>
      <c r="H20" s="270"/>
    </row>
    <row r="21" spans="1:8" ht="160" customHeight="1">
      <c r="A21" s="270"/>
      <c r="B21" s="288" t="s">
        <v>506</v>
      </c>
      <c r="C21" s="288" t="s">
        <v>492</v>
      </c>
      <c r="D21" s="288" t="s">
        <v>507</v>
      </c>
      <c r="E21" s="290">
        <v>300</v>
      </c>
      <c r="F21" s="288"/>
      <c r="G21" s="291">
        <f t="shared" si="0"/>
        <v>0</v>
      </c>
      <c r="H21" s="270"/>
    </row>
    <row r="22" spans="1:8" ht="160" customHeight="1">
      <c r="A22" s="270"/>
      <c r="B22" s="288" t="s">
        <v>508</v>
      </c>
      <c r="C22" s="288" t="s">
        <v>492</v>
      </c>
      <c r="D22" s="288" t="s">
        <v>509</v>
      </c>
      <c r="E22" s="290">
        <v>300</v>
      </c>
      <c r="F22" s="288"/>
      <c r="G22" s="291">
        <f t="shared" si="0"/>
        <v>0</v>
      </c>
      <c r="H22" s="270"/>
    </row>
    <row r="23" spans="1:8" ht="160" customHeight="1">
      <c r="A23" s="270"/>
      <c r="B23" s="288" t="s">
        <v>510</v>
      </c>
      <c r="C23" s="288" t="s">
        <v>492</v>
      </c>
      <c r="D23" s="288" t="s">
        <v>505</v>
      </c>
      <c r="E23" s="290">
        <v>350</v>
      </c>
      <c r="F23" s="288"/>
      <c r="G23" s="291">
        <f t="shared" si="0"/>
        <v>0</v>
      </c>
      <c r="H23" s="270"/>
    </row>
    <row r="24" spans="1:8" ht="160" customHeight="1">
      <c r="A24" s="270"/>
      <c r="B24" s="288" t="s">
        <v>511</v>
      </c>
      <c r="C24" s="288" t="s">
        <v>492</v>
      </c>
      <c r="D24" s="288" t="s">
        <v>512</v>
      </c>
      <c r="E24" s="290">
        <v>400</v>
      </c>
      <c r="F24" s="288"/>
      <c r="G24" s="291">
        <f t="shared" si="0"/>
        <v>0</v>
      </c>
      <c r="H24" s="270"/>
    </row>
    <row r="25" spans="1:8" ht="160" customHeight="1">
      <c r="A25" s="270"/>
      <c r="B25" s="288" t="s">
        <v>513</v>
      </c>
      <c r="C25" s="288" t="s">
        <v>492</v>
      </c>
      <c r="D25" s="288" t="s">
        <v>514</v>
      </c>
      <c r="E25" s="290">
        <v>750</v>
      </c>
      <c r="F25" s="288"/>
      <c r="G25" s="291">
        <f t="shared" si="0"/>
        <v>0</v>
      </c>
      <c r="H25" s="270"/>
    </row>
    <row r="26" spans="1:8" ht="160" customHeight="1">
      <c r="A26" s="270"/>
      <c r="B26" s="288" t="s">
        <v>515</v>
      </c>
      <c r="C26" s="288" t="s">
        <v>492</v>
      </c>
      <c r="D26" s="288" t="s">
        <v>516</v>
      </c>
      <c r="E26" s="290">
        <v>650</v>
      </c>
      <c r="F26" s="288"/>
      <c r="G26" s="291">
        <f t="shared" si="0"/>
        <v>0</v>
      </c>
      <c r="H26" s="270"/>
    </row>
    <row r="27" spans="1:8" ht="160" customHeight="1">
      <c r="A27" s="270"/>
      <c r="B27" s="288" t="s">
        <v>517</v>
      </c>
      <c r="C27" s="288" t="s">
        <v>492</v>
      </c>
      <c r="D27" s="288" t="s">
        <v>518</v>
      </c>
      <c r="E27" s="290">
        <v>650</v>
      </c>
      <c r="F27" s="288"/>
      <c r="G27" s="291">
        <f t="shared" si="0"/>
        <v>0</v>
      </c>
      <c r="H27" s="270"/>
    </row>
    <row r="28" spans="1:8" ht="160" customHeight="1">
      <c r="A28" s="270"/>
      <c r="B28" s="288" t="s">
        <v>519</v>
      </c>
      <c r="C28" s="288" t="s">
        <v>492</v>
      </c>
      <c r="D28" s="288" t="s">
        <v>520</v>
      </c>
      <c r="E28" s="290">
        <v>500</v>
      </c>
      <c r="F28" s="288"/>
      <c r="G28" s="291">
        <f t="shared" si="0"/>
        <v>0</v>
      </c>
      <c r="H28" s="270"/>
    </row>
    <row r="29" spans="1:8" ht="160" customHeight="1">
      <c r="A29" s="270"/>
      <c r="B29" s="288" t="s">
        <v>521</v>
      </c>
      <c r="C29" s="288" t="s">
        <v>492</v>
      </c>
      <c r="D29" s="288" t="s">
        <v>522</v>
      </c>
      <c r="E29" s="290">
        <v>300</v>
      </c>
      <c r="F29" s="288"/>
      <c r="G29" s="291">
        <f t="shared" si="0"/>
        <v>0</v>
      </c>
      <c r="H29" s="270"/>
    </row>
    <row r="30" spans="1:8" ht="160" customHeight="1">
      <c r="A30" s="270"/>
      <c r="B30" s="288" t="s">
        <v>523</v>
      </c>
      <c r="C30" s="288" t="s">
        <v>524</v>
      </c>
      <c r="D30" s="288" t="s">
        <v>525</v>
      </c>
      <c r="E30" s="290">
        <v>500</v>
      </c>
      <c r="F30" s="288"/>
      <c r="G30" s="291">
        <f t="shared" si="0"/>
        <v>0</v>
      </c>
      <c r="H30" s="270"/>
    </row>
    <row r="31" spans="1:8">
      <c r="A31" s="270"/>
      <c r="B31" s="270"/>
      <c r="C31" s="270"/>
      <c r="D31" s="270"/>
      <c r="E31" s="270"/>
      <c r="F31" s="270"/>
      <c r="G31" s="270"/>
      <c r="H31" s="270"/>
    </row>
  </sheetData>
  <mergeCells count="6">
    <mergeCell ref="B12:G12"/>
    <mergeCell ref="B1:E1"/>
    <mergeCell ref="B3:C3"/>
    <mergeCell ref="B4:C4"/>
    <mergeCell ref="B5:C5"/>
    <mergeCell ref="B6:C6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92"/>
  <sheetViews>
    <sheetView zoomScale="70" zoomScaleNormal="70" workbookViewId="0">
      <selection activeCell="G37" sqref="G37"/>
    </sheetView>
  </sheetViews>
  <sheetFormatPr defaultRowHeight="14.5"/>
  <cols>
    <col min="1" max="1" width="4.7265625" style="247" customWidth="1"/>
    <col min="2" max="2" width="60.54296875" style="247" customWidth="1"/>
    <col min="3" max="3" width="28.54296875" style="247" customWidth="1"/>
    <col min="4" max="4" width="23.81640625" style="247" customWidth="1"/>
    <col min="5" max="5" width="29.26953125" style="247" customWidth="1"/>
    <col min="6" max="28" width="25.453125" style="247" customWidth="1"/>
    <col min="29" max="29" width="23" style="247" customWidth="1"/>
    <col min="30" max="30" width="21.1796875" style="246" customWidth="1"/>
  </cols>
  <sheetData>
    <row r="1" spans="1:32">
      <c r="A1" s="146" t="s">
        <v>526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1:32" ht="32.25" customHeight="1">
      <c r="A2" s="146"/>
      <c r="B2" s="373" t="s">
        <v>527</v>
      </c>
      <c r="C2" s="374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6"/>
    </row>
    <row r="3" spans="1:32" ht="31.5" customHeight="1">
      <c r="A3" s="146"/>
      <c r="B3" s="374"/>
      <c r="C3" s="374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6"/>
    </row>
    <row r="4" spans="1:32" ht="42.75" customHeight="1">
      <c r="A4" s="146"/>
      <c r="B4" s="374"/>
      <c r="C4" s="374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6"/>
    </row>
    <row r="5" spans="1:32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</row>
    <row r="6" spans="1:32" ht="26.25" customHeight="1">
      <c r="A6" s="146"/>
      <c r="B6" s="375" t="s">
        <v>380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146"/>
    </row>
    <row r="7" spans="1:32" ht="15.75" customHeight="1" thickBo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</row>
    <row r="8" spans="1:32" ht="15.75" customHeight="1" thickBot="1">
      <c r="A8" s="146"/>
      <c r="B8" s="148" t="s">
        <v>23</v>
      </c>
      <c r="C8" s="149" t="s">
        <v>528</v>
      </c>
      <c r="D8" s="150" t="s">
        <v>529</v>
      </c>
      <c r="E8" s="151" t="s">
        <v>390</v>
      </c>
      <c r="F8" s="151" t="s">
        <v>397</v>
      </c>
      <c r="G8" s="152" t="s">
        <v>393</v>
      </c>
      <c r="H8" s="153" t="s">
        <v>401</v>
      </c>
      <c r="I8" s="152" t="s">
        <v>403</v>
      </c>
      <c r="J8" s="154" t="s">
        <v>392</v>
      </c>
      <c r="K8" s="154" t="s">
        <v>399</v>
      </c>
      <c r="L8" s="153" t="s">
        <v>395</v>
      </c>
      <c r="M8" s="151" t="s">
        <v>405</v>
      </c>
      <c r="N8" s="151" t="s">
        <v>409</v>
      </c>
      <c r="O8" s="151" t="s">
        <v>407</v>
      </c>
      <c r="P8" s="151" t="s">
        <v>415</v>
      </c>
      <c r="Q8" s="151" t="s">
        <v>417</v>
      </c>
      <c r="R8" s="153" t="s">
        <v>530</v>
      </c>
      <c r="S8" s="151" t="s">
        <v>432</v>
      </c>
      <c r="T8" s="152" t="s">
        <v>419</v>
      </c>
      <c r="U8" s="153" t="s">
        <v>436</v>
      </c>
      <c r="V8" s="152" t="s">
        <v>426</v>
      </c>
      <c r="W8" s="153" t="s">
        <v>424</v>
      </c>
      <c r="X8" s="152" t="s">
        <v>428</v>
      </c>
      <c r="Y8" s="153" t="s">
        <v>421</v>
      </c>
      <c r="Z8" s="152" t="s">
        <v>423</v>
      </c>
      <c r="AA8" s="153" t="s">
        <v>388</v>
      </c>
      <c r="AB8" s="154" t="s">
        <v>382</v>
      </c>
      <c r="AC8" s="153" t="s">
        <v>384</v>
      </c>
      <c r="AD8" s="151" t="s">
        <v>531</v>
      </c>
      <c r="AE8" s="146"/>
      <c r="AF8" s="146"/>
    </row>
    <row r="9" spans="1:32">
      <c r="A9" s="146"/>
      <c r="B9" s="155" t="s">
        <v>532</v>
      </c>
      <c r="C9" s="156" t="s">
        <v>533</v>
      </c>
      <c r="D9" s="157" t="s">
        <v>533</v>
      </c>
      <c r="E9" s="158" t="s">
        <v>533</v>
      </c>
      <c r="F9" s="158" t="s">
        <v>533</v>
      </c>
      <c r="G9" s="158" t="s">
        <v>533</v>
      </c>
      <c r="H9" s="158" t="s">
        <v>533</v>
      </c>
      <c r="I9" s="158" t="s">
        <v>533</v>
      </c>
      <c r="J9" s="159" t="s">
        <v>533</v>
      </c>
      <c r="K9" s="160" t="s">
        <v>533</v>
      </c>
      <c r="L9" s="158" t="s">
        <v>533</v>
      </c>
      <c r="M9" s="158" t="s">
        <v>533</v>
      </c>
      <c r="N9" s="158" t="s">
        <v>533</v>
      </c>
      <c r="O9" s="158" t="s">
        <v>533</v>
      </c>
      <c r="P9" s="158" t="s">
        <v>533</v>
      </c>
      <c r="Q9" s="158" t="s">
        <v>533</v>
      </c>
      <c r="R9" s="161" t="s">
        <v>533</v>
      </c>
      <c r="S9" s="158" t="s">
        <v>533</v>
      </c>
      <c r="T9" s="232" t="s">
        <v>533</v>
      </c>
      <c r="U9" s="161" t="s">
        <v>533</v>
      </c>
      <c r="V9" s="158" t="s">
        <v>533</v>
      </c>
      <c r="W9" s="161" t="s">
        <v>533</v>
      </c>
      <c r="X9" s="161" t="s">
        <v>533</v>
      </c>
      <c r="Y9" s="162" t="s">
        <v>533</v>
      </c>
      <c r="Z9" s="163" t="s">
        <v>533</v>
      </c>
      <c r="AA9" s="162" t="s">
        <v>533</v>
      </c>
      <c r="AB9" s="164" t="s">
        <v>533</v>
      </c>
      <c r="AC9" s="162" t="s">
        <v>533</v>
      </c>
      <c r="AD9" s="165" t="s">
        <v>533</v>
      </c>
      <c r="AE9" s="146"/>
      <c r="AF9" s="146"/>
    </row>
    <row r="10" spans="1:32">
      <c r="A10" s="146"/>
      <c r="B10" s="166" t="s">
        <v>534</v>
      </c>
      <c r="C10" s="236" t="s">
        <v>535</v>
      </c>
      <c r="D10" s="237" t="s">
        <v>535</v>
      </c>
      <c r="E10" s="167" t="s">
        <v>536</v>
      </c>
      <c r="F10" s="167" t="s">
        <v>536</v>
      </c>
      <c r="G10" s="167" t="s">
        <v>536</v>
      </c>
      <c r="H10" s="168" t="s">
        <v>535</v>
      </c>
      <c r="I10" s="168" t="s">
        <v>535</v>
      </c>
      <c r="J10" s="167" t="s">
        <v>536</v>
      </c>
      <c r="K10" s="167" t="s">
        <v>536</v>
      </c>
      <c r="L10" s="167" t="s">
        <v>536</v>
      </c>
      <c r="M10" s="168" t="s">
        <v>535</v>
      </c>
      <c r="N10" s="168" t="s">
        <v>535</v>
      </c>
      <c r="O10" s="168" t="s">
        <v>535</v>
      </c>
      <c r="P10" s="168" t="s">
        <v>535</v>
      </c>
      <c r="Q10" s="168" t="s">
        <v>535</v>
      </c>
      <c r="R10" s="168" t="s">
        <v>535</v>
      </c>
      <c r="S10" s="168" t="s">
        <v>535</v>
      </c>
      <c r="T10" s="169" t="s">
        <v>535</v>
      </c>
      <c r="U10" s="170" t="s">
        <v>535</v>
      </c>
      <c r="V10" s="168" t="s">
        <v>537</v>
      </c>
      <c r="W10" s="168" t="s">
        <v>537</v>
      </c>
      <c r="X10" s="168" t="s">
        <v>537</v>
      </c>
      <c r="Y10" s="170" t="s">
        <v>535</v>
      </c>
      <c r="Z10" s="170" t="s">
        <v>535</v>
      </c>
      <c r="AA10" s="167" t="s">
        <v>536</v>
      </c>
      <c r="AB10" s="167" t="s">
        <v>536</v>
      </c>
      <c r="AC10" s="167" t="s">
        <v>536</v>
      </c>
      <c r="AD10" s="167" t="s">
        <v>536</v>
      </c>
      <c r="AE10" s="146"/>
      <c r="AF10" s="146"/>
    </row>
    <row r="11" spans="1:32">
      <c r="A11" s="146"/>
      <c r="B11" s="166" t="s">
        <v>538</v>
      </c>
      <c r="C11" s="236" t="s">
        <v>539</v>
      </c>
      <c r="D11" s="237" t="s">
        <v>539</v>
      </c>
      <c r="E11" s="168" t="s">
        <v>540</v>
      </c>
      <c r="F11" s="168" t="s">
        <v>541</v>
      </c>
      <c r="G11" s="168" t="s">
        <v>539</v>
      </c>
      <c r="H11" s="168" t="s">
        <v>539</v>
      </c>
      <c r="I11" s="168" t="s">
        <v>539</v>
      </c>
      <c r="J11" s="168" t="s">
        <v>540</v>
      </c>
      <c r="K11" s="168" t="s">
        <v>541</v>
      </c>
      <c r="L11" s="168" t="s">
        <v>539</v>
      </c>
      <c r="M11" s="168" t="s">
        <v>540</v>
      </c>
      <c r="N11" s="168" t="s">
        <v>541</v>
      </c>
      <c r="O11" s="171" t="s">
        <v>542</v>
      </c>
      <c r="P11" s="168" t="s">
        <v>541</v>
      </c>
      <c r="Q11" s="171" t="s">
        <v>542</v>
      </c>
      <c r="R11" s="168" t="s">
        <v>542</v>
      </c>
      <c r="S11" s="168" t="s">
        <v>542</v>
      </c>
      <c r="T11" s="169" t="s">
        <v>541</v>
      </c>
      <c r="U11" s="168" t="s">
        <v>542</v>
      </c>
      <c r="V11" s="168" t="s">
        <v>541</v>
      </c>
      <c r="W11" s="168" t="s">
        <v>541</v>
      </c>
      <c r="X11" s="169" t="s">
        <v>540</v>
      </c>
      <c r="Y11" s="168" t="s">
        <v>540</v>
      </c>
      <c r="Z11" s="169" t="s">
        <v>541</v>
      </c>
      <c r="AA11" s="168" t="s">
        <v>539</v>
      </c>
      <c r="AB11" s="170" t="s">
        <v>541</v>
      </c>
      <c r="AC11" s="168" t="s">
        <v>540</v>
      </c>
      <c r="AD11" s="171" t="s">
        <v>542</v>
      </c>
      <c r="AE11" s="146"/>
      <c r="AF11" s="146"/>
    </row>
    <row r="12" spans="1:32">
      <c r="A12" s="146"/>
      <c r="B12" s="166" t="s">
        <v>543</v>
      </c>
      <c r="C12" s="236" t="s">
        <v>544</v>
      </c>
      <c r="D12" s="237" t="s">
        <v>544</v>
      </c>
      <c r="E12" s="167" t="s">
        <v>544</v>
      </c>
      <c r="F12" s="167" t="s">
        <v>544</v>
      </c>
      <c r="G12" s="167" t="s">
        <v>544</v>
      </c>
      <c r="H12" s="172" t="s">
        <v>544</v>
      </c>
      <c r="I12" s="167" t="s">
        <v>544</v>
      </c>
      <c r="J12" s="159" t="s">
        <v>544</v>
      </c>
      <c r="K12" s="167" t="s">
        <v>544</v>
      </c>
      <c r="L12" s="167" t="s">
        <v>544</v>
      </c>
      <c r="M12" s="167" t="s">
        <v>544</v>
      </c>
      <c r="N12" s="167" t="s">
        <v>544</v>
      </c>
      <c r="O12" s="167" t="s">
        <v>544</v>
      </c>
      <c r="P12" s="167" t="s">
        <v>544</v>
      </c>
      <c r="Q12" s="167" t="s">
        <v>544</v>
      </c>
      <c r="R12" s="167" t="s">
        <v>544</v>
      </c>
      <c r="S12" s="167" t="s">
        <v>544</v>
      </c>
      <c r="T12" s="172" t="s">
        <v>544</v>
      </c>
      <c r="U12" s="167" t="s">
        <v>544</v>
      </c>
      <c r="V12" s="167" t="s">
        <v>544</v>
      </c>
      <c r="W12" s="167" t="s">
        <v>544</v>
      </c>
      <c r="X12" s="167" t="s">
        <v>544</v>
      </c>
      <c r="Y12" s="167" t="s">
        <v>545</v>
      </c>
      <c r="Z12" s="167" t="s">
        <v>545</v>
      </c>
      <c r="AA12" s="167" t="s">
        <v>545</v>
      </c>
      <c r="AB12" s="167" t="s">
        <v>545</v>
      </c>
      <c r="AC12" s="167" t="s">
        <v>545</v>
      </c>
      <c r="AD12" s="167" t="s">
        <v>545</v>
      </c>
      <c r="AE12" s="146"/>
      <c r="AF12" s="146"/>
    </row>
    <row r="13" spans="1:32">
      <c r="A13" s="146"/>
      <c r="B13" s="166" t="s">
        <v>546</v>
      </c>
      <c r="C13" s="236" t="s">
        <v>547</v>
      </c>
      <c r="D13" s="237" t="s">
        <v>547</v>
      </c>
      <c r="E13" s="167" t="s">
        <v>547</v>
      </c>
      <c r="F13" s="167" t="s">
        <v>547</v>
      </c>
      <c r="G13" s="167" t="s">
        <v>547</v>
      </c>
      <c r="H13" s="172" t="s">
        <v>547</v>
      </c>
      <c r="I13" s="159" t="s">
        <v>547</v>
      </c>
      <c r="J13" s="160" t="s">
        <v>547</v>
      </c>
      <c r="K13" s="160" t="s">
        <v>547</v>
      </c>
      <c r="L13" s="167" t="s">
        <v>547</v>
      </c>
      <c r="M13" s="167" t="s">
        <v>547</v>
      </c>
      <c r="N13" s="167" t="s">
        <v>547</v>
      </c>
      <c r="O13" s="167" t="s">
        <v>547</v>
      </c>
      <c r="P13" s="167" t="s">
        <v>547</v>
      </c>
      <c r="Q13" s="167" t="s">
        <v>547</v>
      </c>
      <c r="R13" s="167" t="s">
        <v>547</v>
      </c>
      <c r="S13" s="167" t="s">
        <v>547</v>
      </c>
      <c r="T13" s="172" t="s">
        <v>547</v>
      </c>
      <c r="U13" s="167" t="s">
        <v>547</v>
      </c>
      <c r="V13" s="167" t="s">
        <v>547</v>
      </c>
      <c r="W13" s="167" t="s">
        <v>547</v>
      </c>
      <c r="X13" s="167" t="s">
        <v>547</v>
      </c>
      <c r="Y13" s="167" t="s">
        <v>547</v>
      </c>
      <c r="Z13" s="167" t="s">
        <v>547</v>
      </c>
      <c r="AA13" s="167" t="s">
        <v>547</v>
      </c>
      <c r="AB13" s="167" t="s">
        <v>547</v>
      </c>
      <c r="AC13" s="167" t="s">
        <v>547</v>
      </c>
      <c r="AD13" s="167" t="s">
        <v>547</v>
      </c>
      <c r="AE13" s="146"/>
      <c r="AF13" s="146"/>
    </row>
    <row r="14" spans="1:32">
      <c r="A14" s="146"/>
      <c r="B14" s="166" t="s">
        <v>548</v>
      </c>
      <c r="C14" s="236" t="s">
        <v>549</v>
      </c>
      <c r="D14" s="237" t="s">
        <v>549</v>
      </c>
      <c r="E14" s="173" t="s">
        <v>549</v>
      </c>
      <c r="F14" s="167" t="s">
        <v>549</v>
      </c>
      <c r="G14" s="159" t="s">
        <v>549</v>
      </c>
      <c r="H14" s="167" t="s">
        <v>549</v>
      </c>
      <c r="I14" s="159" t="s">
        <v>549</v>
      </c>
      <c r="J14" s="160" t="s">
        <v>549</v>
      </c>
      <c r="K14" s="160" t="s">
        <v>549</v>
      </c>
      <c r="L14" s="167" t="s">
        <v>549</v>
      </c>
      <c r="M14" s="172" t="s">
        <v>549</v>
      </c>
      <c r="N14" s="172" t="s">
        <v>549</v>
      </c>
      <c r="O14" s="172" t="s">
        <v>549</v>
      </c>
      <c r="P14" s="172" t="s">
        <v>549</v>
      </c>
      <c r="Q14" s="172" t="s">
        <v>549</v>
      </c>
      <c r="R14" s="167" t="s">
        <v>549</v>
      </c>
      <c r="S14" s="167" t="s">
        <v>549</v>
      </c>
      <c r="T14" s="172" t="s">
        <v>549</v>
      </c>
      <c r="U14" s="167" t="s">
        <v>549</v>
      </c>
      <c r="V14" s="167" t="s">
        <v>549</v>
      </c>
      <c r="W14" s="167" t="s">
        <v>549</v>
      </c>
      <c r="X14" s="172" t="s">
        <v>549</v>
      </c>
      <c r="Y14" s="167" t="s">
        <v>549</v>
      </c>
      <c r="Z14" s="167" t="s">
        <v>549</v>
      </c>
      <c r="AA14" s="167" t="s">
        <v>549</v>
      </c>
      <c r="AB14" s="167" t="s">
        <v>549</v>
      </c>
      <c r="AC14" s="167" t="s">
        <v>549</v>
      </c>
      <c r="AD14" s="167" t="s">
        <v>549</v>
      </c>
      <c r="AE14" s="146"/>
      <c r="AF14" s="146"/>
    </row>
    <row r="15" spans="1:32">
      <c r="A15" s="146"/>
      <c r="B15" s="166" t="s">
        <v>550</v>
      </c>
      <c r="C15" s="236" t="s">
        <v>551</v>
      </c>
      <c r="D15" s="237" t="s">
        <v>551</v>
      </c>
      <c r="E15" s="173" t="s">
        <v>551</v>
      </c>
      <c r="F15" s="167" t="s">
        <v>551</v>
      </c>
      <c r="G15" s="159" t="s">
        <v>551</v>
      </c>
      <c r="H15" s="167" t="s">
        <v>551</v>
      </c>
      <c r="I15" s="159" t="s">
        <v>551</v>
      </c>
      <c r="J15" s="160" t="s">
        <v>551</v>
      </c>
      <c r="K15" s="160" t="s">
        <v>551</v>
      </c>
      <c r="L15" s="167" t="s">
        <v>551</v>
      </c>
      <c r="M15" s="167" t="s">
        <v>551</v>
      </c>
      <c r="N15" s="167" t="s">
        <v>551</v>
      </c>
      <c r="O15" s="167" t="s">
        <v>551</v>
      </c>
      <c r="P15" s="167" t="s">
        <v>551</v>
      </c>
      <c r="Q15" s="167" t="s">
        <v>551</v>
      </c>
      <c r="R15" s="167" t="s">
        <v>551</v>
      </c>
      <c r="S15" s="172" t="s">
        <v>551</v>
      </c>
      <c r="T15" s="172" t="s">
        <v>551</v>
      </c>
      <c r="U15" s="167" t="s">
        <v>551</v>
      </c>
      <c r="V15" s="167" t="s">
        <v>551</v>
      </c>
      <c r="W15" s="172" t="s">
        <v>551</v>
      </c>
      <c r="X15" s="172" t="s">
        <v>551</v>
      </c>
      <c r="Y15" s="167" t="s">
        <v>551</v>
      </c>
      <c r="Z15" s="167" t="s">
        <v>551</v>
      </c>
      <c r="AA15" s="167" t="s">
        <v>551</v>
      </c>
      <c r="AB15" s="167" t="s">
        <v>551</v>
      </c>
      <c r="AC15" s="167" t="s">
        <v>551</v>
      </c>
      <c r="AD15" s="167" t="s">
        <v>551</v>
      </c>
      <c r="AE15" s="146"/>
      <c r="AF15" s="146"/>
    </row>
    <row r="16" spans="1:32">
      <c r="A16" s="146"/>
      <c r="B16" s="166" t="s">
        <v>552</v>
      </c>
      <c r="C16" s="236" t="s">
        <v>553</v>
      </c>
      <c r="D16" s="237" t="s">
        <v>553</v>
      </c>
      <c r="E16" s="173" t="s">
        <v>554</v>
      </c>
      <c r="F16" s="167" t="s">
        <v>554</v>
      </c>
      <c r="G16" s="159" t="s">
        <v>554</v>
      </c>
      <c r="H16" s="167" t="s">
        <v>554</v>
      </c>
      <c r="I16" s="159" t="s">
        <v>554</v>
      </c>
      <c r="J16" s="160" t="s">
        <v>554</v>
      </c>
      <c r="K16" s="160" t="s">
        <v>554</v>
      </c>
      <c r="L16" s="167" t="s">
        <v>554</v>
      </c>
      <c r="M16" s="172" t="s">
        <v>554</v>
      </c>
      <c r="N16" s="172" t="s">
        <v>554</v>
      </c>
      <c r="O16" s="167" t="s">
        <v>554</v>
      </c>
      <c r="P16" s="167" t="s">
        <v>554</v>
      </c>
      <c r="Q16" s="167" t="s">
        <v>554</v>
      </c>
      <c r="R16" s="167" t="s">
        <v>554</v>
      </c>
      <c r="S16" s="167" t="s">
        <v>554</v>
      </c>
      <c r="T16" s="172" t="s">
        <v>554</v>
      </c>
      <c r="U16" s="167" t="s">
        <v>554</v>
      </c>
      <c r="V16" s="167" t="s">
        <v>554</v>
      </c>
      <c r="W16" s="167" t="s">
        <v>554</v>
      </c>
      <c r="X16" s="167" t="s">
        <v>554</v>
      </c>
      <c r="Y16" s="167" t="s">
        <v>554</v>
      </c>
      <c r="Z16" s="167" t="s">
        <v>554</v>
      </c>
      <c r="AA16" s="167" t="s">
        <v>554</v>
      </c>
      <c r="AB16" s="160" t="s">
        <v>554</v>
      </c>
      <c r="AC16" s="167" t="s">
        <v>554</v>
      </c>
      <c r="AD16" s="167" t="s">
        <v>554</v>
      </c>
      <c r="AE16" s="146"/>
      <c r="AF16" s="146"/>
    </row>
    <row r="17" spans="1:32">
      <c r="A17" s="146"/>
      <c r="B17" s="166" t="s">
        <v>555</v>
      </c>
      <c r="C17" s="236" t="s">
        <v>556</v>
      </c>
      <c r="D17" s="237" t="s">
        <v>556</v>
      </c>
      <c r="E17" s="173" t="s">
        <v>557</v>
      </c>
      <c r="F17" s="167" t="s">
        <v>557</v>
      </c>
      <c r="G17" s="159" t="s">
        <v>557</v>
      </c>
      <c r="H17" s="167" t="s">
        <v>557</v>
      </c>
      <c r="I17" s="159" t="s">
        <v>557</v>
      </c>
      <c r="J17" s="160" t="s">
        <v>557</v>
      </c>
      <c r="K17" s="160" t="s">
        <v>557</v>
      </c>
      <c r="L17" s="167" t="s">
        <v>557</v>
      </c>
      <c r="M17" s="172" t="s">
        <v>556</v>
      </c>
      <c r="N17" s="167" t="s">
        <v>556</v>
      </c>
      <c r="O17" s="167" t="s">
        <v>556</v>
      </c>
      <c r="P17" s="167" t="s">
        <v>556</v>
      </c>
      <c r="Q17" s="167" t="s">
        <v>556</v>
      </c>
      <c r="R17" s="167" t="s">
        <v>556</v>
      </c>
      <c r="S17" s="167" t="s">
        <v>557</v>
      </c>
      <c r="T17" s="172" t="s">
        <v>556</v>
      </c>
      <c r="U17" s="167" t="s">
        <v>556</v>
      </c>
      <c r="V17" s="167" t="s">
        <v>556</v>
      </c>
      <c r="W17" s="167" t="s">
        <v>557</v>
      </c>
      <c r="X17" s="167" t="s">
        <v>557</v>
      </c>
      <c r="Y17" s="167" t="s">
        <v>557</v>
      </c>
      <c r="Z17" s="167" t="s">
        <v>557</v>
      </c>
      <c r="AA17" s="167" t="s">
        <v>557</v>
      </c>
      <c r="AB17" s="160" t="s">
        <v>557</v>
      </c>
      <c r="AC17" s="167" t="s">
        <v>557</v>
      </c>
      <c r="AD17" s="167" t="s">
        <v>557</v>
      </c>
      <c r="AE17" s="146"/>
      <c r="AF17" s="146"/>
    </row>
    <row r="18" spans="1:32">
      <c r="A18" s="146"/>
      <c r="B18" s="166" t="s">
        <v>558</v>
      </c>
      <c r="C18" s="236" t="s">
        <v>559</v>
      </c>
      <c r="D18" s="237" t="s">
        <v>560</v>
      </c>
      <c r="E18" s="174" t="s">
        <v>561</v>
      </c>
      <c r="F18" s="168" t="s">
        <v>561</v>
      </c>
      <c r="G18" s="169" t="s">
        <v>561</v>
      </c>
      <c r="H18" s="168" t="s">
        <v>561</v>
      </c>
      <c r="I18" s="169" t="s">
        <v>562</v>
      </c>
      <c r="J18" s="170" t="s">
        <v>562</v>
      </c>
      <c r="K18" s="170" t="s">
        <v>562</v>
      </c>
      <c r="L18" s="168" t="s">
        <v>562</v>
      </c>
      <c r="M18" s="172" t="s">
        <v>563</v>
      </c>
      <c r="N18" s="167" t="s">
        <v>563</v>
      </c>
      <c r="O18" s="167" t="s">
        <v>563</v>
      </c>
      <c r="P18" s="167" t="s">
        <v>564</v>
      </c>
      <c r="Q18" s="167" t="s">
        <v>564</v>
      </c>
      <c r="R18" s="167" t="s">
        <v>565</v>
      </c>
      <c r="S18" s="172" t="s">
        <v>566</v>
      </c>
      <c r="T18" s="159" t="s">
        <v>563</v>
      </c>
      <c r="U18" s="167" t="s">
        <v>565</v>
      </c>
      <c r="V18" s="167" t="s">
        <v>565</v>
      </c>
      <c r="W18" s="167" t="s">
        <v>566</v>
      </c>
      <c r="X18" s="159" t="s">
        <v>566</v>
      </c>
      <c r="Y18" s="167" t="s">
        <v>567</v>
      </c>
      <c r="Z18" s="167" t="s">
        <v>567</v>
      </c>
      <c r="AA18" s="167" t="s">
        <v>567</v>
      </c>
      <c r="AB18" s="160" t="s">
        <v>568</v>
      </c>
      <c r="AC18" s="167" t="s">
        <v>567</v>
      </c>
      <c r="AD18" s="167" t="s">
        <v>568</v>
      </c>
      <c r="AE18" s="146"/>
      <c r="AF18" s="146"/>
    </row>
    <row r="19" spans="1:32">
      <c r="A19" s="146"/>
      <c r="B19" s="166" t="s">
        <v>569</v>
      </c>
      <c r="C19" s="236" t="s">
        <v>570</v>
      </c>
      <c r="D19" s="236" t="s">
        <v>571</v>
      </c>
      <c r="E19" s="159" t="s">
        <v>572</v>
      </c>
      <c r="F19" s="167" t="s">
        <v>572</v>
      </c>
      <c r="G19" s="159" t="s">
        <v>572</v>
      </c>
      <c r="H19" s="167" t="s">
        <v>572</v>
      </c>
      <c r="I19" s="159" t="s">
        <v>573</v>
      </c>
      <c r="J19" s="160" t="s">
        <v>573</v>
      </c>
      <c r="K19" s="160" t="s">
        <v>573</v>
      </c>
      <c r="L19" s="167" t="s">
        <v>573</v>
      </c>
      <c r="M19" s="172" t="s">
        <v>574</v>
      </c>
      <c r="N19" s="167" t="s">
        <v>574</v>
      </c>
      <c r="O19" s="167" t="s">
        <v>574</v>
      </c>
      <c r="P19" s="167" t="s">
        <v>575</v>
      </c>
      <c r="Q19" s="167" t="s">
        <v>575</v>
      </c>
      <c r="R19" s="167" t="s">
        <v>576</v>
      </c>
      <c r="S19" s="172" t="s">
        <v>577</v>
      </c>
      <c r="T19" s="159" t="s">
        <v>574</v>
      </c>
      <c r="U19" s="167" t="s">
        <v>576</v>
      </c>
      <c r="V19" s="167" t="s">
        <v>576</v>
      </c>
      <c r="W19" s="167" t="s">
        <v>577</v>
      </c>
      <c r="X19" s="159" t="s">
        <v>577</v>
      </c>
      <c r="Y19" s="167" t="s">
        <v>578</v>
      </c>
      <c r="Z19" s="159" t="s">
        <v>578</v>
      </c>
      <c r="AA19" s="167" t="s">
        <v>578</v>
      </c>
      <c r="AB19" s="160" t="s">
        <v>579</v>
      </c>
      <c r="AC19" s="167" t="s">
        <v>578</v>
      </c>
      <c r="AD19" s="167" t="s">
        <v>579</v>
      </c>
      <c r="AE19" s="146"/>
      <c r="AF19" s="146"/>
    </row>
    <row r="20" spans="1:32">
      <c r="A20" s="146"/>
      <c r="B20" s="166" t="s">
        <v>580</v>
      </c>
      <c r="C20" s="236" t="s">
        <v>581</v>
      </c>
      <c r="D20" s="236" t="s">
        <v>581</v>
      </c>
      <c r="E20" s="159" t="s">
        <v>581</v>
      </c>
      <c r="F20" s="167" t="s">
        <v>581</v>
      </c>
      <c r="G20" s="159" t="s">
        <v>581</v>
      </c>
      <c r="H20" s="167" t="s">
        <v>581</v>
      </c>
      <c r="I20" s="159" t="s">
        <v>581</v>
      </c>
      <c r="J20" s="160" t="s">
        <v>581</v>
      </c>
      <c r="K20" s="160" t="s">
        <v>581</v>
      </c>
      <c r="L20" s="167" t="s">
        <v>581</v>
      </c>
      <c r="M20" s="172" t="s">
        <v>581</v>
      </c>
      <c r="N20" s="167" t="s">
        <v>581</v>
      </c>
      <c r="O20" s="167" t="s">
        <v>581</v>
      </c>
      <c r="P20" s="167" t="s">
        <v>581</v>
      </c>
      <c r="Q20" s="167" t="s">
        <v>581</v>
      </c>
      <c r="R20" s="167" t="s">
        <v>581</v>
      </c>
      <c r="S20" s="172" t="s">
        <v>581</v>
      </c>
      <c r="T20" s="159" t="s">
        <v>581</v>
      </c>
      <c r="U20" s="167" t="s">
        <v>581</v>
      </c>
      <c r="V20" s="167" t="s">
        <v>581</v>
      </c>
      <c r="W20" s="167" t="s">
        <v>581</v>
      </c>
      <c r="X20" s="159" t="s">
        <v>581</v>
      </c>
      <c r="Y20" s="167" t="s">
        <v>581</v>
      </c>
      <c r="Z20" s="167" t="s">
        <v>581</v>
      </c>
      <c r="AA20" s="167" t="s">
        <v>581</v>
      </c>
      <c r="AB20" s="160" t="s">
        <v>581</v>
      </c>
      <c r="AC20" s="167" t="s">
        <v>581</v>
      </c>
      <c r="AD20" s="167" t="s">
        <v>581</v>
      </c>
      <c r="AE20" s="146"/>
      <c r="AF20" s="146"/>
    </row>
    <row r="21" spans="1:32">
      <c r="A21" s="146"/>
      <c r="B21" s="166" t="s">
        <v>582</v>
      </c>
      <c r="C21" s="236" t="s">
        <v>583</v>
      </c>
      <c r="D21" s="236" t="s">
        <v>583</v>
      </c>
      <c r="E21" s="159" t="s">
        <v>583</v>
      </c>
      <c r="F21" s="167" t="s">
        <v>583</v>
      </c>
      <c r="G21" s="159" t="s">
        <v>583</v>
      </c>
      <c r="H21" s="167" t="s">
        <v>583</v>
      </c>
      <c r="I21" s="159" t="s">
        <v>583</v>
      </c>
      <c r="J21" s="160" t="s">
        <v>583</v>
      </c>
      <c r="K21" s="160" t="s">
        <v>583</v>
      </c>
      <c r="L21" s="167" t="s">
        <v>583</v>
      </c>
      <c r="M21" s="175" t="s">
        <v>583</v>
      </c>
      <c r="N21" s="176" t="s">
        <v>583</v>
      </c>
      <c r="O21" s="176" t="s">
        <v>583</v>
      </c>
      <c r="P21" s="176" t="s">
        <v>583</v>
      </c>
      <c r="Q21" s="176" t="s">
        <v>583</v>
      </c>
      <c r="R21" s="176" t="s">
        <v>583</v>
      </c>
      <c r="S21" s="175" t="s">
        <v>583</v>
      </c>
      <c r="T21" s="159" t="s">
        <v>584</v>
      </c>
      <c r="U21" s="167" t="s">
        <v>584</v>
      </c>
      <c r="V21" s="167" t="s">
        <v>583</v>
      </c>
      <c r="W21" s="175" t="s">
        <v>583</v>
      </c>
      <c r="X21" s="175" t="s">
        <v>583</v>
      </c>
      <c r="Y21" s="167" t="s">
        <v>583</v>
      </c>
      <c r="Z21" s="159" t="s">
        <v>583</v>
      </c>
      <c r="AA21" s="167" t="s">
        <v>583</v>
      </c>
      <c r="AB21" s="160" t="s">
        <v>583</v>
      </c>
      <c r="AC21" s="167" t="s">
        <v>583</v>
      </c>
      <c r="AD21" s="167" t="s">
        <v>583</v>
      </c>
      <c r="AE21" s="146"/>
      <c r="AF21" s="146"/>
    </row>
    <row r="22" spans="1:32">
      <c r="A22" s="146"/>
      <c r="B22" s="166" t="s">
        <v>585</v>
      </c>
      <c r="C22" s="236" t="s">
        <v>583</v>
      </c>
      <c r="D22" s="236" t="s">
        <v>583</v>
      </c>
      <c r="E22" s="159" t="s">
        <v>583</v>
      </c>
      <c r="F22" s="167" t="s">
        <v>583</v>
      </c>
      <c r="G22" s="159" t="s">
        <v>583</v>
      </c>
      <c r="H22" s="167" t="s">
        <v>583</v>
      </c>
      <c r="I22" s="159" t="s">
        <v>583</v>
      </c>
      <c r="J22" s="160" t="s">
        <v>583</v>
      </c>
      <c r="K22" s="160" t="s">
        <v>583</v>
      </c>
      <c r="L22" s="167" t="s">
        <v>583</v>
      </c>
      <c r="M22" s="175" t="s">
        <v>583</v>
      </c>
      <c r="N22" s="176" t="s">
        <v>583</v>
      </c>
      <c r="O22" s="176" t="s">
        <v>583</v>
      </c>
      <c r="P22" s="176" t="s">
        <v>583</v>
      </c>
      <c r="Q22" s="176" t="s">
        <v>583</v>
      </c>
      <c r="R22" s="176" t="s">
        <v>583</v>
      </c>
      <c r="S22" s="175" t="s">
        <v>583</v>
      </c>
      <c r="T22" s="159" t="s">
        <v>583</v>
      </c>
      <c r="U22" s="167" t="s">
        <v>583</v>
      </c>
      <c r="V22" s="167" t="s">
        <v>583</v>
      </c>
      <c r="W22" s="175" t="s">
        <v>583</v>
      </c>
      <c r="X22" s="175" t="s">
        <v>583</v>
      </c>
      <c r="Y22" s="167" t="s">
        <v>583</v>
      </c>
      <c r="Z22" s="159" t="s">
        <v>583</v>
      </c>
      <c r="AA22" s="167" t="s">
        <v>583</v>
      </c>
      <c r="AB22" s="160" t="s">
        <v>583</v>
      </c>
      <c r="AC22" s="167" t="s">
        <v>583</v>
      </c>
      <c r="AD22" s="167" t="s">
        <v>583</v>
      </c>
      <c r="AE22" s="146"/>
      <c r="AF22" s="146"/>
    </row>
    <row r="23" spans="1:32">
      <c r="A23" s="146"/>
      <c r="B23" s="166" t="s">
        <v>586</v>
      </c>
      <c r="C23" s="236" t="s">
        <v>583</v>
      </c>
      <c r="D23" s="236" t="s">
        <v>583</v>
      </c>
      <c r="E23" s="159" t="s">
        <v>583</v>
      </c>
      <c r="F23" s="167" t="s">
        <v>583</v>
      </c>
      <c r="G23" s="159" t="s">
        <v>583</v>
      </c>
      <c r="H23" s="167" t="s">
        <v>583</v>
      </c>
      <c r="I23" s="159" t="s">
        <v>583</v>
      </c>
      <c r="J23" s="160" t="s">
        <v>583</v>
      </c>
      <c r="K23" s="160" t="s">
        <v>583</v>
      </c>
      <c r="L23" s="167" t="s">
        <v>583</v>
      </c>
      <c r="M23" s="175" t="s">
        <v>583</v>
      </c>
      <c r="N23" s="176" t="s">
        <v>583</v>
      </c>
      <c r="O23" s="176" t="s">
        <v>583</v>
      </c>
      <c r="P23" s="176" t="s">
        <v>583</v>
      </c>
      <c r="Q23" s="176" t="s">
        <v>583</v>
      </c>
      <c r="R23" s="233" t="s">
        <v>583</v>
      </c>
      <c r="S23" s="234" t="s">
        <v>583</v>
      </c>
      <c r="T23" s="235" t="s">
        <v>583</v>
      </c>
      <c r="U23" s="236" t="s">
        <v>583</v>
      </c>
      <c r="V23" s="236" t="s">
        <v>583</v>
      </c>
      <c r="W23" s="234" t="s">
        <v>583</v>
      </c>
      <c r="X23" s="234" t="s">
        <v>583</v>
      </c>
      <c r="Y23" s="167" t="s">
        <v>583</v>
      </c>
      <c r="Z23" s="159" t="s">
        <v>583</v>
      </c>
      <c r="AA23" s="167" t="s">
        <v>583</v>
      </c>
      <c r="AB23" s="160" t="s">
        <v>583</v>
      </c>
      <c r="AC23" s="167" t="s">
        <v>583</v>
      </c>
      <c r="AD23" s="167" t="s">
        <v>583</v>
      </c>
      <c r="AE23" s="146"/>
      <c r="AF23" s="146"/>
    </row>
    <row r="24" spans="1:32">
      <c r="A24" s="146"/>
      <c r="B24" s="166" t="s">
        <v>587</v>
      </c>
      <c r="C24" s="236" t="s">
        <v>588</v>
      </c>
      <c r="D24" s="236" t="s">
        <v>588</v>
      </c>
      <c r="E24" s="159" t="s">
        <v>588</v>
      </c>
      <c r="F24" s="167" t="s">
        <v>588</v>
      </c>
      <c r="G24" s="159" t="s">
        <v>588</v>
      </c>
      <c r="H24" s="167" t="s">
        <v>588</v>
      </c>
      <c r="I24" s="159" t="s">
        <v>588</v>
      </c>
      <c r="J24" s="160" t="s">
        <v>588</v>
      </c>
      <c r="K24" s="160" t="s">
        <v>588</v>
      </c>
      <c r="L24" s="167" t="s">
        <v>588</v>
      </c>
      <c r="M24" s="172" t="s">
        <v>588</v>
      </c>
      <c r="N24" s="167" t="s">
        <v>588</v>
      </c>
      <c r="O24" s="167" t="s">
        <v>588</v>
      </c>
      <c r="P24" s="167" t="s">
        <v>588</v>
      </c>
      <c r="Q24" s="167" t="s">
        <v>588</v>
      </c>
      <c r="R24" s="236" t="s">
        <v>589</v>
      </c>
      <c r="S24" s="237" t="s">
        <v>589</v>
      </c>
      <c r="T24" s="235" t="s">
        <v>588</v>
      </c>
      <c r="U24" s="236" t="s">
        <v>589</v>
      </c>
      <c r="V24" s="236" t="s">
        <v>589</v>
      </c>
      <c r="W24" s="236" t="s">
        <v>589</v>
      </c>
      <c r="X24" s="235" t="s">
        <v>589</v>
      </c>
      <c r="Y24" s="167" t="s">
        <v>588</v>
      </c>
      <c r="Z24" s="159" t="s">
        <v>588</v>
      </c>
      <c r="AA24" s="167" t="s">
        <v>588</v>
      </c>
      <c r="AB24" s="160" t="s">
        <v>588</v>
      </c>
      <c r="AC24" s="167" t="s">
        <v>588</v>
      </c>
      <c r="AD24" s="167" t="s">
        <v>588</v>
      </c>
      <c r="AE24" s="146"/>
      <c r="AF24" s="146"/>
    </row>
    <row r="25" spans="1:32">
      <c r="A25" s="146"/>
      <c r="B25" s="177" t="s">
        <v>590</v>
      </c>
      <c r="C25" s="167" t="s">
        <v>584</v>
      </c>
      <c r="D25" s="167" t="s">
        <v>584</v>
      </c>
      <c r="E25" s="159" t="s">
        <v>584</v>
      </c>
      <c r="F25" s="167" t="s">
        <v>584</v>
      </c>
      <c r="G25" s="159" t="s">
        <v>584</v>
      </c>
      <c r="H25" s="167" t="s">
        <v>584</v>
      </c>
      <c r="I25" s="159" t="s">
        <v>583</v>
      </c>
      <c r="J25" s="160" t="s">
        <v>583</v>
      </c>
      <c r="K25" s="160" t="s">
        <v>583</v>
      </c>
      <c r="L25" s="167" t="s">
        <v>583</v>
      </c>
      <c r="M25" s="172" t="s">
        <v>584</v>
      </c>
      <c r="N25" s="167" t="s">
        <v>584</v>
      </c>
      <c r="O25" s="167" t="s">
        <v>584</v>
      </c>
      <c r="P25" s="167" t="s">
        <v>583</v>
      </c>
      <c r="Q25" s="167" t="s">
        <v>583</v>
      </c>
      <c r="R25" s="167" t="s">
        <v>584</v>
      </c>
      <c r="S25" s="172" t="s">
        <v>584</v>
      </c>
      <c r="T25" s="159" t="s">
        <v>584</v>
      </c>
      <c r="U25" s="167" t="s">
        <v>584</v>
      </c>
      <c r="V25" s="167" t="s">
        <v>584</v>
      </c>
      <c r="W25" s="167" t="s">
        <v>584</v>
      </c>
      <c r="X25" s="159" t="s">
        <v>584</v>
      </c>
      <c r="Y25" s="167" t="s">
        <v>584</v>
      </c>
      <c r="Z25" s="159" t="s">
        <v>584</v>
      </c>
      <c r="AA25" s="167" t="s">
        <v>584</v>
      </c>
      <c r="AB25" s="160" t="s">
        <v>583</v>
      </c>
      <c r="AC25" s="167" t="s">
        <v>584</v>
      </c>
      <c r="AD25" s="167" t="s">
        <v>583</v>
      </c>
      <c r="AE25" s="146"/>
      <c r="AF25" s="146"/>
    </row>
    <row r="26" spans="1:32">
      <c r="A26" s="146"/>
      <c r="B26" s="166" t="s">
        <v>591</v>
      </c>
      <c r="C26" s="236" t="s">
        <v>592</v>
      </c>
      <c r="D26" s="236" t="s">
        <v>593</v>
      </c>
      <c r="E26" s="159" t="s">
        <v>594</v>
      </c>
      <c r="F26" s="167" t="s">
        <v>594</v>
      </c>
      <c r="G26" s="159" t="s">
        <v>594</v>
      </c>
      <c r="H26" s="167" t="s">
        <v>594</v>
      </c>
      <c r="I26" s="159" t="s">
        <v>594</v>
      </c>
      <c r="J26" s="160" t="s">
        <v>594</v>
      </c>
      <c r="K26" s="160" t="s">
        <v>594</v>
      </c>
      <c r="L26" s="167" t="s">
        <v>594</v>
      </c>
      <c r="M26" s="172" t="s">
        <v>595</v>
      </c>
      <c r="N26" s="167" t="s">
        <v>595</v>
      </c>
      <c r="O26" s="167" t="s">
        <v>595</v>
      </c>
      <c r="P26" s="167" t="s">
        <v>595</v>
      </c>
      <c r="Q26" s="167" t="s">
        <v>595</v>
      </c>
      <c r="R26" s="167" t="s">
        <v>596</v>
      </c>
      <c r="S26" s="172" t="s">
        <v>597</v>
      </c>
      <c r="T26" s="159" t="s">
        <v>595</v>
      </c>
      <c r="U26" s="167" t="s">
        <v>596</v>
      </c>
      <c r="V26" s="167" t="s">
        <v>598</v>
      </c>
      <c r="W26" s="167" t="s">
        <v>597</v>
      </c>
      <c r="X26" s="159" t="s">
        <v>597</v>
      </c>
      <c r="Y26" s="167" t="s">
        <v>599</v>
      </c>
      <c r="Z26" s="159" t="s">
        <v>599</v>
      </c>
      <c r="AA26" s="167" t="s">
        <v>594</v>
      </c>
      <c r="AB26" s="160" t="s">
        <v>594</v>
      </c>
      <c r="AC26" s="167" t="s">
        <v>594</v>
      </c>
      <c r="AD26" s="167" t="s">
        <v>594</v>
      </c>
      <c r="AE26" s="146"/>
      <c r="AF26" s="146"/>
    </row>
    <row r="27" spans="1:32">
      <c r="A27" s="146"/>
      <c r="B27" s="166" t="s">
        <v>600</v>
      </c>
      <c r="C27" s="236" t="s">
        <v>601</v>
      </c>
      <c r="D27" s="236" t="s">
        <v>602</v>
      </c>
      <c r="E27" s="159" t="s">
        <v>603</v>
      </c>
      <c r="F27" s="167" t="s">
        <v>603</v>
      </c>
      <c r="G27" s="159" t="s">
        <v>603</v>
      </c>
      <c r="H27" s="167" t="s">
        <v>603</v>
      </c>
      <c r="I27" s="159" t="s">
        <v>603</v>
      </c>
      <c r="J27" s="160" t="s">
        <v>603</v>
      </c>
      <c r="K27" s="160" t="s">
        <v>603</v>
      </c>
      <c r="L27" s="167" t="s">
        <v>603</v>
      </c>
      <c r="M27" s="172" t="s">
        <v>603</v>
      </c>
      <c r="N27" s="167" t="s">
        <v>603</v>
      </c>
      <c r="O27" s="167" t="s">
        <v>603</v>
      </c>
      <c r="P27" s="167" t="s">
        <v>603</v>
      </c>
      <c r="Q27" s="167" t="s">
        <v>603</v>
      </c>
      <c r="R27" s="167" t="s">
        <v>604</v>
      </c>
      <c r="S27" s="172" t="s">
        <v>605</v>
      </c>
      <c r="T27" s="159" t="s">
        <v>603</v>
      </c>
      <c r="U27" s="167" t="s">
        <v>604</v>
      </c>
      <c r="V27" s="167" t="s">
        <v>604</v>
      </c>
      <c r="W27" s="167" t="s">
        <v>605</v>
      </c>
      <c r="X27" s="159" t="s">
        <v>605</v>
      </c>
      <c r="Y27" s="167" t="s">
        <v>603</v>
      </c>
      <c r="Z27" s="159" t="s">
        <v>603</v>
      </c>
      <c r="AA27" s="167" t="s">
        <v>603</v>
      </c>
      <c r="AB27" s="160" t="s">
        <v>603</v>
      </c>
      <c r="AC27" s="167" t="s">
        <v>603</v>
      </c>
      <c r="AD27" s="167" t="s">
        <v>603</v>
      </c>
      <c r="AE27" s="146"/>
      <c r="AF27" s="146"/>
    </row>
    <row r="28" spans="1:32">
      <c r="A28" s="146"/>
      <c r="B28" s="166" t="s">
        <v>606</v>
      </c>
      <c r="C28" s="236" t="s">
        <v>607</v>
      </c>
      <c r="D28" s="236" t="s">
        <v>608</v>
      </c>
      <c r="E28" s="159" t="s">
        <v>609</v>
      </c>
      <c r="F28" s="167" t="s">
        <v>609</v>
      </c>
      <c r="G28" s="159" t="s">
        <v>609</v>
      </c>
      <c r="H28" s="167" t="s">
        <v>609</v>
      </c>
      <c r="I28" s="159" t="s">
        <v>609</v>
      </c>
      <c r="J28" s="160" t="s">
        <v>609</v>
      </c>
      <c r="K28" s="160" t="s">
        <v>609</v>
      </c>
      <c r="L28" s="167" t="s">
        <v>609</v>
      </c>
      <c r="M28" s="172" t="s">
        <v>607</v>
      </c>
      <c r="N28" s="167" t="s">
        <v>607</v>
      </c>
      <c r="O28" s="167" t="s">
        <v>607</v>
      </c>
      <c r="P28" s="167" t="s">
        <v>610</v>
      </c>
      <c r="Q28" s="167" t="s">
        <v>610</v>
      </c>
      <c r="R28" s="167" t="s">
        <v>611</v>
      </c>
      <c r="S28" s="172" t="s">
        <v>612</v>
      </c>
      <c r="T28" s="159" t="s">
        <v>613</v>
      </c>
      <c r="U28" s="167" t="s">
        <v>614</v>
      </c>
      <c r="V28" s="167" t="s">
        <v>615</v>
      </c>
      <c r="W28" s="167" t="s">
        <v>616</v>
      </c>
      <c r="X28" s="159" t="s">
        <v>616</v>
      </c>
      <c r="Y28" s="167" t="s">
        <v>617</v>
      </c>
      <c r="Z28" s="159" t="s">
        <v>617</v>
      </c>
      <c r="AA28" s="167" t="s">
        <v>609</v>
      </c>
      <c r="AB28" s="160" t="s">
        <v>618</v>
      </c>
      <c r="AC28" s="167" t="s">
        <v>609</v>
      </c>
      <c r="AD28" s="167" t="s">
        <v>618</v>
      </c>
      <c r="AE28" s="146"/>
      <c r="AF28" s="146"/>
    </row>
    <row r="29" spans="1:32">
      <c r="A29" s="146"/>
      <c r="B29" s="178" t="s">
        <v>619</v>
      </c>
      <c r="C29" s="236" t="s">
        <v>620</v>
      </c>
      <c r="D29" s="236" t="s">
        <v>620</v>
      </c>
      <c r="E29" s="167" t="s">
        <v>621</v>
      </c>
      <c r="F29" s="167" t="s">
        <v>621</v>
      </c>
      <c r="G29" s="159" t="s">
        <v>621</v>
      </c>
      <c r="H29" s="160" t="s">
        <v>621</v>
      </c>
      <c r="I29" s="167" t="s">
        <v>621</v>
      </c>
      <c r="J29" s="159" t="s">
        <v>621</v>
      </c>
      <c r="K29" s="160" t="s">
        <v>621</v>
      </c>
      <c r="L29" s="167" t="s">
        <v>621</v>
      </c>
      <c r="M29" s="172" t="s">
        <v>620</v>
      </c>
      <c r="N29" s="167" t="s">
        <v>620</v>
      </c>
      <c r="O29" s="167" t="s">
        <v>620</v>
      </c>
      <c r="P29" s="167" t="s">
        <v>622</v>
      </c>
      <c r="Q29" s="167" t="s">
        <v>622</v>
      </c>
      <c r="R29" s="167" t="s">
        <v>623</v>
      </c>
      <c r="S29" s="172" t="s">
        <v>624</v>
      </c>
      <c r="T29" s="159" t="s">
        <v>625</v>
      </c>
      <c r="U29" s="167" t="s">
        <v>626</v>
      </c>
      <c r="V29" s="167" t="s">
        <v>627</v>
      </c>
      <c r="W29" s="167" t="s">
        <v>628</v>
      </c>
      <c r="X29" s="159" t="s">
        <v>628</v>
      </c>
      <c r="Y29" s="167" t="s">
        <v>629</v>
      </c>
      <c r="Z29" s="159" t="s">
        <v>629</v>
      </c>
      <c r="AA29" s="167" t="s">
        <v>621</v>
      </c>
      <c r="AB29" s="160" t="s">
        <v>630</v>
      </c>
      <c r="AC29" s="167" t="s">
        <v>621</v>
      </c>
      <c r="AD29" s="167" t="s">
        <v>630</v>
      </c>
      <c r="AE29" s="146"/>
      <c r="AF29" s="146"/>
    </row>
    <row r="30" spans="1:32" ht="15.75" customHeight="1" thickBot="1">
      <c r="A30" s="146"/>
      <c r="B30" s="179" t="s">
        <v>631</v>
      </c>
      <c r="C30" s="180" t="s">
        <v>632</v>
      </c>
      <c r="D30" s="181" t="s">
        <v>632</v>
      </c>
      <c r="E30" s="182" t="s">
        <v>632</v>
      </c>
      <c r="F30" s="182" t="s">
        <v>632</v>
      </c>
      <c r="G30" s="182" t="s">
        <v>632</v>
      </c>
      <c r="H30" s="182" t="s">
        <v>632</v>
      </c>
      <c r="I30" s="182" t="s">
        <v>632</v>
      </c>
      <c r="J30" s="183" t="s">
        <v>632</v>
      </c>
      <c r="K30" s="183" t="s">
        <v>632</v>
      </c>
      <c r="L30" s="182" t="s">
        <v>632</v>
      </c>
      <c r="M30" s="184" t="s">
        <v>632</v>
      </c>
      <c r="N30" s="182" t="s">
        <v>632</v>
      </c>
      <c r="O30" s="182" t="s">
        <v>632</v>
      </c>
      <c r="P30" s="182" t="s">
        <v>632</v>
      </c>
      <c r="Q30" s="185" t="s">
        <v>632</v>
      </c>
      <c r="R30" s="182" t="s">
        <v>632</v>
      </c>
      <c r="S30" s="186" t="s">
        <v>632</v>
      </c>
      <c r="T30" s="186" t="s">
        <v>632</v>
      </c>
      <c r="U30" s="187" t="s">
        <v>632</v>
      </c>
      <c r="V30" s="187" t="s">
        <v>632</v>
      </c>
      <c r="W30" s="186" t="s">
        <v>632</v>
      </c>
      <c r="X30" s="186" t="s">
        <v>632</v>
      </c>
      <c r="Y30" s="187" t="s">
        <v>632</v>
      </c>
      <c r="Z30" s="187" t="s">
        <v>632</v>
      </c>
      <c r="AA30" s="187" t="s">
        <v>632</v>
      </c>
      <c r="AB30" s="187" t="s">
        <v>632</v>
      </c>
      <c r="AC30" s="187" t="s">
        <v>632</v>
      </c>
      <c r="AD30" s="187" t="s">
        <v>632</v>
      </c>
      <c r="AE30" s="146"/>
      <c r="AF30" s="146"/>
    </row>
    <row r="31" spans="1:32" ht="15.75" customHeight="1" thickBo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</row>
    <row r="32" spans="1:32" ht="15.75" customHeight="1" thickBot="1">
      <c r="A32" s="146"/>
      <c r="B32" s="188" t="s">
        <v>23</v>
      </c>
      <c r="C32" s="150" t="s">
        <v>440</v>
      </c>
      <c r="D32" s="150" t="s">
        <v>438</v>
      </c>
      <c r="E32" s="150" t="s">
        <v>442</v>
      </c>
      <c r="F32" s="150" t="s">
        <v>444</v>
      </c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</row>
    <row r="33" spans="1:32">
      <c r="A33" s="189"/>
      <c r="B33" s="190" t="s">
        <v>633</v>
      </c>
      <c r="C33" s="191" t="s">
        <v>634</v>
      </c>
      <c r="D33" s="192" t="s">
        <v>634</v>
      </c>
      <c r="E33" s="193" t="s">
        <v>634</v>
      </c>
      <c r="F33" s="193" t="s">
        <v>634</v>
      </c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</row>
    <row r="34" spans="1:32">
      <c r="A34" s="189"/>
      <c r="B34" s="194" t="s">
        <v>635</v>
      </c>
      <c r="C34" s="195" t="s">
        <v>636</v>
      </c>
      <c r="D34" s="196" t="s">
        <v>636</v>
      </c>
      <c r="E34" s="197" t="s">
        <v>636</v>
      </c>
      <c r="F34" s="197" t="s">
        <v>636</v>
      </c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</row>
    <row r="35" spans="1:32">
      <c r="A35" s="189"/>
      <c r="B35" s="194" t="s">
        <v>637</v>
      </c>
      <c r="C35" s="195" t="s">
        <v>638</v>
      </c>
      <c r="D35" s="196" t="s">
        <v>638</v>
      </c>
      <c r="E35" s="197" t="s">
        <v>638</v>
      </c>
      <c r="F35" s="197" t="s">
        <v>638</v>
      </c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</row>
    <row r="36" spans="1:32">
      <c r="A36" s="189"/>
      <c r="B36" s="194" t="s">
        <v>639</v>
      </c>
      <c r="C36" s="195" t="s">
        <v>640</v>
      </c>
      <c r="D36" s="196" t="s">
        <v>640</v>
      </c>
      <c r="E36" s="197" t="s">
        <v>640</v>
      </c>
      <c r="F36" s="197" t="s">
        <v>640</v>
      </c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</row>
    <row r="37" spans="1:32">
      <c r="A37" s="189"/>
      <c r="B37" s="194" t="s">
        <v>641</v>
      </c>
      <c r="C37" s="195" t="s">
        <v>584</v>
      </c>
      <c r="D37" s="196" t="s">
        <v>584</v>
      </c>
      <c r="E37" s="197" t="s">
        <v>584</v>
      </c>
      <c r="F37" s="197" t="s">
        <v>583</v>
      </c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</row>
    <row r="38" spans="1:32">
      <c r="A38" s="189"/>
      <c r="B38" s="194" t="s">
        <v>642</v>
      </c>
      <c r="C38" s="195">
        <v>150</v>
      </c>
      <c r="D38" s="196">
        <v>120</v>
      </c>
      <c r="E38" s="197">
        <v>120</v>
      </c>
      <c r="F38" s="197">
        <v>150</v>
      </c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</row>
    <row r="39" spans="1:32">
      <c r="A39" s="189"/>
      <c r="B39" s="194" t="s">
        <v>643</v>
      </c>
      <c r="C39" s="195" t="s">
        <v>644</v>
      </c>
      <c r="D39" s="196" t="s">
        <v>645</v>
      </c>
      <c r="E39" s="197" t="s">
        <v>645</v>
      </c>
      <c r="F39" s="197" t="s">
        <v>646</v>
      </c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</row>
    <row r="40" spans="1:32">
      <c r="A40" s="189"/>
      <c r="B40" s="194" t="s">
        <v>647</v>
      </c>
      <c r="C40" s="195">
        <v>4</v>
      </c>
      <c r="D40" s="196">
        <v>4</v>
      </c>
      <c r="E40" s="197">
        <v>2</v>
      </c>
      <c r="F40" s="197">
        <v>4</v>
      </c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</row>
    <row r="41" spans="1:32">
      <c r="A41" s="189"/>
      <c r="B41" s="194" t="s">
        <v>648</v>
      </c>
      <c r="C41" s="195" t="s">
        <v>649</v>
      </c>
      <c r="D41" s="196" t="s">
        <v>649</v>
      </c>
      <c r="E41" s="197" t="s">
        <v>649</v>
      </c>
      <c r="F41" s="197" t="s">
        <v>649</v>
      </c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</row>
    <row r="42" spans="1:32">
      <c r="A42" s="189"/>
      <c r="B42" s="194" t="s">
        <v>650</v>
      </c>
      <c r="C42" s="195" t="s">
        <v>583</v>
      </c>
      <c r="D42" s="198" t="s">
        <v>583</v>
      </c>
      <c r="E42" s="195" t="s">
        <v>583</v>
      </c>
      <c r="F42" s="195" t="s">
        <v>583</v>
      </c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</row>
    <row r="43" spans="1:32">
      <c r="A43" s="189"/>
      <c r="B43" s="194" t="s">
        <v>651</v>
      </c>
      <c r="C43" s="195" t="s">
        <v>583</v>
      </c>
      <c r="D43" s="198" t="s">
        <v>583</v>
      </c>
      <c r="E43" s="195" t="s">
        <v>583</v>
      </c>
      <c r="F43" s="195" t="s">
        <v>583</v>
      </c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</row>
    <row r="44" spans="1:32">
      <c r="A44" s="189"/>
      <c r="B44" s="194" t="s">
        <v>652</v>
      </c>
      <c r="C44" s="195" t="s">
        <v>653</v>
      </c>
      <c r="D44" s="196" t="s">
        <v>654</v>
      </c>
      <c r="E44" s="197" t="s">
        <v>655</v>
      </c>
      <c r="F44" s="197" t="s">
        <v>656</v>
      </c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</row>
    <row r="45" spans="1:32">
      <c r="A45" s="189"/>
      <c r="B45" s="194" t="s">
        <v>600</v>
      </c>
      <c r="C45" s="195" t="s">
        <v>601</v>
      </c>
      <c r="D45" s="196" t="s">
        <v>603</v>
      </c>
      <c r="E45" s="197" t="s">
        <v>657</v>
      </c>
      <c r="F45" s="197" t="s">
        <v>603</v>
      </c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</row>
    <row r="46" spans="1:32">
      <c r="A46" s="189"/>
      <c r="B46" s="194" t="s">
        <v>658</v>
      </c>
      <c r="C46" s="195">
        <v>8.1999999999999993</v>
      </c>
      <c r="D46" s="196">
        <v>8.1999999999999993</v>
      </c>
      <c r="E46" s="197">
        <v>4.2</v>
      </c>
      <c r="F46" s="197">
        <v>10</v>
      </c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</row>
    <row r="47" spans="1:32">
      <c r="A47" s="189"/>
      <c r="B47" s="194" t="s">
        <v>659</v>
      </c>
      <c r="C47" s="195">
        <v>9.5</v>
      </c>
      <c r="D47" s="198">
        <v>9.5</v>
      </c>
      <c r="E47" s="195">
        <v>5.2</v>
      </c>
      <c r="F47" s="195">
        <v>11</v>
      </c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</row>
    <row r="48" spans="1:32" ht="15.75" customHeight="1" thickBot="1">
      <c r="A48" s="189"/>
      <c r="B48" s="199" t="s">
        <v>660</v>
      </c>
      <c r="C48" s="200" t="s">
        <v>661</v>
      </c>
      <c r="D48" s="201" t="s">
        <v>661</v>
      </c>
      <c r="E48" s="202" t="s">
        <v>661</v>
      </c>
      <c r="F48" s="202" t="s">
        <v>661</v>
      </c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</row>
    <row r="49" spans="1:3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</row>
    <row r="50" spans="1:32" ht="26.25" customHeight="1">
      <c r="A50" s="146"/>
      <c r="B50" s="375" t="s">
        <v>662</v>
      </c>
      <c r="C50" s="374"/>
      <c r="D50" s="374"/>
      <c r="E50" s="374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146"/>
    </row>
    <row r="51" spans="1:32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</row>
    <row r="52" spans="1:32">
      <c r="A52" s="146"/>
      <c r="B52" s="203" t="s">
        <v>23</v>
      </c>
      <c r="C52" s="204" t="s">
        <v>663</v>
      </c>
      <c r="D52" s="204" t="s">
        <v>664</v>
      </c>
      <c r="E52" s="204" t="s">
        <v>665</v>
      </c>
      <c r="F52" s="204" t="s">
        <v>666</v>
      </c>
      <c r="G52" s="205" t="s">
        <v>448</v>
      </c>
      <c r="H52" s="205" t="s">
        <v>450</v>
      </c>
      <c r="I52" s="205" t="s">
        <v>452</v>
      </c>
      <c r="J52" s="205" t="s">
        <v>454</v>
      </c>
      <c r="K52" s="205" t="s">
        <v>456</v>
      </c>
      <c r="L52" s="205" t="s">
        <v>458</v>
      </c>
      <c r="M52" s="205" t="s">
        <v>464</v>
      </c>
      <c r="N52" s="205" t="s">
        <v>462</v>
      </c>
      <c r="O52" s="205" t="s">
        <v>481</v>
      </c>
      <c r="P52" s="205" t="s">
        <v>466</v>
      </c>
      <c r="Q52" s="206" t="s">
        <v>468</v>
      </c>
      <c r="R52" s="206" t="s">
        <v>479</v>
      </c>
      <c r="S52" s="206"/>
      <c r="T52" s="206" t="s">
        <v>470</v>
      </c>
      <c r="U52" s="206" t="s">
        <v>478</v>
      </c>
      <c r="V52" s="206" t="s">
        <v>472</v>
      </c>
      <c r="W52" s="206"/>
      <c r="X52" s="206"/>
      <c r="Y52" s="206" t="s">
        <v>474</v>
      </c>
      <c r="Z52" s="206" t="s">
        <v>476</v>
      </c>
      <c r="AA52" s="146"/>
      <c r="AB52" s="146"/>
      <c r="AC52" s="146"/>
      <c r="AD52" s="146"/>
      <c r="AE52" s="146"/>
      <c r="AF52" s="146"/>
    </row>
    <row r="53" spans="1:32">
      <c r="A53" s="146"/>
      <c r="B53" s="370" t="s">
        <v>667</v>
      </c>
      <c r="C53" s="371"/>
      <c r="D53" s="371"/>
      <c r="E53" s="371"/>
      <c r="F53" s="371"/>
      <c r="G53" s="371"/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  <c r="W53" s="371"/>
      <c r="X53" s="371"/>
      <c r="Y53" s="371"/>
      <c r="Z53" s="372"/>
      <c r="AA53" s="146"/>
      <c r="AB53" s="146"/>
      <c r="AC53" s="146"/>
      <c r="AD53" s="146"/>
      <c r="AE53" s="146"/>
      <c r="AF53" s="146"/>
    </row>
    <row r="54" spans="1:32">
      <c r="A54" s="146"/>
      <c r="B54" s="207" t="s">
        <v>668</v>
      </c>
      <c r="C54" s="208" t="s">
        <v>669</v>
      </c>
      <c r="D54" s="208" t="s">
        <v>669</v>
      </c>
      <c r="E54" s="208" t="s">
        <v>670</v>
      </c>
      <c r="F54" s="208" t="s">
        <v>670</v>
      </c>
      <c r="G54" s="209" t="s">
        <v>670</v>
      </c>
      <c r="H54" s="209" t="s">
        <v>670</v>
      </c>
      <c r="I54" s="210" t="s">
        <v>670</v>
      </c>
      <c r="J54" s="210" t="s">
        <v>670</v>
      </c>
      <c r="K54" s="211" t="s">
        <v>670</v>
      </c>
      <c r="L54" s="212" t="s">
        <v>670</v>
      </c>
      <c r="M54" s="213" t="s">
        <v>670</v>
      </c>
      <c r="N54" s="213" t="s">
        <v>670</v>
      </c>
      <c r="O54" s="213" t="s">
        <v>670</v>
      </c>
      <c r="P54" s="213" t="s">
        <v>670</v>
      </c>
      <c r="Q54" s="214" t="s">
        <v>670</v>
      </c>
      <c r="R54" s="214" t="s">
        <v>670</v>
      </c>
      <c r="S54" s="214"/>
      <c r="T54" s="214" t="s">
        <v>670</v>
      </c>
      <c r="U54" s="214" t="s">
        <v>670</v>
      </c>
      <c r="V54" s="214" t="s">
        <v>670</v>
      </c>
      <c r="W54" s="214"/>
      <c r="X54" s="214"/>
      <c r="Y54" s="214" t="s">
        <v>670</v>
      </c>
      <c r="Z54" s="214" t="s">
        <v>670</v>
      </c>
      <c r="AA54" s="146"/>
      <c r="AB54" s="146"/>
      <c r="AC54" s="146"/>
      <c r="AD54" s="146"/>
      <c r="AE54" s="146"/>
      <c r="AF54" s="146"/>
    </row>
    <row r="55" spans="1:32">
      <c r="A55" s="146"/>
      <c r="B55" s="207" t="s">
        <v>671</v>
      </c>
      <c r="C55" s="208" t="s">
        <v>672</v>
      </c>
      <c r="D55" s="208" t="s">
        <v>672</v>
      </c>
      <c r="E55" s="208" t="s">
        <v>672</v>
      </c>
      <c r="F55" s="208" t="s">
        <v>672</v>
      </c>
      <c r="G55" s="209" t="s">
        <v>672</v>
      </c>
      <c r="H55" s="209" t="s">
        <v>672</v>
      </c>
      <c r="I55" s="210" t="s">
        <v>672</v>
      </c>
      <c r="J55" s="210" t="s">
        <v>672</v>
      </c>
      <c r="K55" s="211" t="s">
        <v>640</v>
      </c>
      <c r="L55" s="213" t="s">
        <v>672</v>
      </c>
      <c r="M55" s="213" t="s">
        <v>673</v>
      </c>
      <c r="N55" s="213" t="s">
        <v>673</v>
      </c>
      <c r="O55" s="213" t="s">
        <v>673</v>
      </c>
      <c r="P55" s="213" t="s">
        <v>672</v>
      </c>
      <c r="Q55" s="214" t="s">
        <v>672</v>
      </c>
      <c r="R55" s="214" t="s">
        <v>672</v>
      </c>
      <c r="S55" s="214"/>
      <c r="T55" s="214" t="s">
        <v>672</v>
      </c>
      <c r="U55" s="214" t="s">
        <v>672</v>
      </c>
      <c r="V55" s="214" t="s">
        <v>673</v>
      </c>
      <c r="W55" s="214"/>
      <c r="X55" s="214"/>
      <c r="Y55" s="214" t="s">
        <v>673</v>
      </c>
      <c r="Z55" s="214" t="s">
        <v>673</v>
      </c>
      <c r="AA55" s="146"/>
      <c r="AB55" s="146"/>
      <c r="AC55" s="146"/>
      <c r="AD55" s="146"/>
      <c r="AE55" s="146"/>
      <c r="AF55" s="146"/>
    </row>
    <row r="56" spans="1:32">
      <c r="A56" s="146"/>
      <c r="B56" s="215" t="s">
        <v>674</v>
      </c>
      <c r="C56" s="208" t="s">
        <v>542</v>
      </c>
      <c r="D56" s="208" t="s">
        <v>675</v>
      </c>
      <c r="E56" s="216" t="s">
        <v>676</v>
      </c>
      <c r="F56" s="208" t="s">
        <v>542</v>
      </c>
      <c r="G56" s="217" t="s">
        <v>677</v>
      </c>
      <c r="H56" s="217" t="s">
        <v>678</v>
      </c>
      <c r="I56" s="210" t="s">
        <v>676</v>
      </c>
      <c r="J56" s="210" t="s">
        <v>679</v>
      </c>
      <c r="K56" s="210" t="s">
        <v>676</v>
      </c>
      <c r="L56" s="210" t="s">
        <v>676</v>
      </c>
      <c r="M56" s="210" t="s">
        <v>679</v>
      </c>
      <c r="N56" s="210" t="s">
        <v>676</v>
      </c>
      <c r="O56" s="210" t="s">
        <v>542</v>
      </c>
      <c r="P56" s="218" t="s">
        <v>542</v>
      </c>
      <c r="Q56" s="214" t="s">
        <v>680</v>
      </c>
      <c r="R56" s="214" t="s">
        <v>541</v>
      </c>
      <c r="S56" s="214"/>
      <c r="T56" s="214" t="s">
        <v>542</v>
      </c>
      <c r="U56" s="214" t="s">
        <v>539</v>
      </c>
      <c r="V56" s="214" t="s">
        <v>680</v>
      </c>
      <c r="W56" s="214"/>
      <c r="X56" s="214"/>
      <c r="Y56" s="214" t="s">
        <v>541</v>
      </c>
      <c r="Z56" s="214" t="s">
        <v>542</v>
      </c>
      <c r="AA56" s="146"/>
      <c r="AB56" s="146"/>
      <c r="AC56" s="146"/>
      <c r="AD56" s="146"/>
      <c r="AE56" s="146"/>
      <c r="AF56" s="146"/>
    </row>
    <row r="57" spans="1:32">
      <c r="A57" s="146"/>
      <c r="B57" s="207" t="s">
        <v>681</v>
      </c>
      <c r="C57" s="208" t="s">
        <v>672</v>
      </c>
      <c r="D57" s="208" t="s">
        <v>672</v>
      </c>
      <c r="E57" s="208" t="s">
        <v>672</v>
      </c>
      <c r="F57" s="208" t="s">
        <v>672</v>
      </c>
      <c r="G57" s="209" t="s">
        <v>672</v>
      </c>
      <c r="H57" s="209" t="s">
        <v>672</v>
      </c>
      <c r="I57" s="210" t="s">
        <v>672</v>
      </c>
      <c r="J57" s="210" t="s">
        <v>672</v>
      </c>
      <c r="K57" s="219" t="s">
        <v>640</v>
      </c>
      <c r="L57" s="213" t="s">
        <v>672</v>
      </c>
      <c r="M57" s="213" t="s">
        <v>640</v>
      </c>
      <c r="N57" s="213" t="s">
        <v>640</v>
      </c>
      <c r="O57" s="213" t="s">
        <v>640</v>
      </c>
      <c r="P57" s="213" t="s">
        <v>672</v>
      </c>
      <c r="Q57" s="214" t="s">
        <v>672</v>
      </c>
      <c r="R57" s="214" t="s">
        <v>672</v>
      </c>
      <c r="S57" s="214"/>
      <c r="T57" s="214" t="s">
        <v>672</v>
      </c>
      <c r="U57" s="214" t="s">
        <v>672</v>
      </c>
      <c r="V57" s="214" t="s">
        <v>640</v>
      </c>
      <c r="W57" s="214"/>
      <c r="X57" s="214"/>
      <c r="Y57" s="214" t="s">
        <v>640</v>
      </c>
      <c r="Z57" s="214" t="s">
        <v>640</v>
      </c>
      <c r="AA57" s="146"/>
      <c r="AB57" s="146"/>
      <c r="AC57" s="146"/>
      <c r="AD57" s="146"/>
      <c r="AE57" s="146"/>
      <c r="AF57" s="146"/>
    </row>
    <row r="58" spans="1:32">
      <c r="A58" s="146"/>
      <c r="B58" s="215" t="s">
        <v>682</v>
      </c>
      <c r="C58" s="220" t="s">
        <v>683</v>
      </c>
      <c r="D58" s="220" t="s">
        <v>683</v>
      </c>
      <c r="E58" s="220" t="s">
        <v>684</v>
      </c>
      <c r="F58" s="220" t="s">
        <v>684</v>
      </c>
      <c r="G58" s="221" t="s">
        <v>683</v>
      </c>
      <c r="H58" s="221" t="s">
        <v>683</v>
      </c>
      <c r="I58" s="221" t="s">
        <v>683</v>
      </c>
      <c r="J58" s="221" t="s">
        <v>683</v>
      </c>
      <c r="K58" s="222" t="s">
        <v>683</v>
      </c>
      <c r="L58" s="218" t="s">
        <v>684</v>
      </c>
      <c r="M58" s="218" t="s">
        <v>684</v>
      </c>
      <c r="N58" s="218" t="s">
        <v>684</v>
      </c>
      <c r="O58" s="218" t="s">
        <v>684</v>
      </c>
      <c r="P58" s="218" t="s">
        <v>684</v>
      </c>
      <c r="Q58" s="223" t="s">
        <v>683</v>
      </c>
      <c r="R58" s="223" t="s">
        <v>683</v>
      </c>
      <c r="S58" s="223"/>
      <c r="T58" s="223" t="s">
        <v>683</v>
      </c>
      <c r="U58" s="223" t="s">
        <v>683</v>
      </c>
      <c r="V58" s="223" t="s">
        <v>684</v>
      </c>
      <c r="W58" s="223"/>
      <c r="X58" s="223"/>
      <c r="Y58" s="223" t="s">
        <v>684</v>
      </c>
      <c r="Z58" s="223" t="s">
        <v>684</v>
      </c>
      <c r="AA58" s="146"/>
      <c r="AB58" s="146"/>
      <c r="AC58" s="146"/>
      <c r="AD58" s="146"/>
      <c r="AE58" s="146"/>
      <c r="AF58" s="146"/>
    </row>
    <row r="59" spans="1:32">
      <c r="A59" s="146"/>
      <c r="B59" s="215" t="s">
        <v>685</v>
      </c>
      <c r="C59" s="220" t="s">
        <v>684</v>
      </c>
      <c r="D59" s="220" t="s">
        <v>684</v>
      </c>
      <c r="E59" s="220" t="s">
        <v>684</v>
      </c>
      <c r="F59" s="220" t="s">
        <v>684</v>
      </c>
      <c r="G59" s="221" t="s">
        <v>684</v>
      </c>
      <c r="H59" s="221" t="s">
        <v>684</v>
      </c>
      <c r="I59" s="221" t="s">
        <v>684</v>
      </c>
      <c r="J59" s="221" t="s">
        <v>684</v>
      </c>
      <c r="K59" s="222" t="s">
        <v>684</v>
      </c>
      <c r="L59" s="218" t="s">
        <v>684</v>
      </c>
      <c r="M59" s="218" t="s">
        <v>684</v>
      </c>
      <c r="N59" s="218" t="s">
        <v>684</v>
      </c>
      <c r="O59" s="218" t="s">
        <v>684</v>
      </c>
      <c r="P59" s="218" t="s">
        <v>684</v>
      </c>
      <c r="Q59" s="218" t="s">
        <v>684</v>
      </c>
      <c r="R59" s="218" t="s">
        <v>583</v>
      </c>
      <c r="S59" s="218"/>
      <c r="T59" s="218" t="s">
        <v>583</v>
      </c>
      <c r="U59" s="218" t="s">
        <v>583</v>
      </c>
      <c r="V59" s="218" t="s">
        <v>583</v>
      </c>
      <c r="W59" s="218"/>
      <c r="X59" s="218"/>
      <c r="Y59" s="218" t="s">
        <v>583</v>
      </c>
      <c r="Z59" s="218" t="s">
        <v>583</v>
      </c>
      <c r="AA59" s="146"/>
      <c r="AB59" s="146"/>
      <c r="AC59" s="146"/>
      <c r="AD59" s="146"/>
      <c r="AE59" s="146"/>
      <c r="AF59" s="146"/>
    </row>
    <row r="60" spans="1:32">
      <c r="A60" s="146"/>
      <c r="B60" s="215" t="s">
        <v>686</v>
      </c>
      <c r="C60" s="220" t="s">
        <v>683</v>
      </c>
      <c r="D60" s="220" t="s">
        <v>683</v>
      </c>
      <c r="E60" s="220" t="s">
        <v>684</v>
      </c>
      <c r="F60" s="220" t="s">
        <v>684</v>
      </c>
      <c r="G60" s="224" t="s">
        <v>684</v>
      </c>
      <c r="H60" s="224" t="s">
        <v>684</v>
      </c>
      <c r="I60" s="224" t="s">
        <v>684</v>
      </c>
      <c r="J60" s="224" t="s">
        <v>684</v>
      </c>
      <c r="K60" s="218" t="s">
        <v>687</v>
      </c>
      <c r="L60" s="218" t="s">
        <v>684</v>
      </c>
      <c r="M60" s="218" t="s">
        <v>684</v>
      </c>
      <c r="N60" s="218" t="s">
        <v>684</v>
      </c>
      <c r="O60" s="218" t="s">
        <v>684</v>
      </c>
      <c r="P60" s="218" t="s">
        <v>684</v>
      </c>
      <c r="Q60" s="218" t="s">
        <v>684</v>
      </c>
      <c r="R60" s="218" t="s">
        <v>583</v>
      </c>
      <c r="S60" s="218"/>
      <c r="T60" s="218" t="s">
        <v>583</v>
      </c>
      <c r="U60" s="218" t="s">
        <v>583</v>
      </c>
      <c r="V60" s="218" t="s">
        <v>583</v>
      </c>
      <c r="W60" s="218"/>
      <c r="X60" s="218"/>
      <c r="Y60" s="218" t="s">
        <v>583</v>
      </c>
      <c r="Z60" s="218" t="s">
        <v>583</v>
      </c>
      <c r="AA60" s="146"/>
      <c r="AB60" s="146"/>
      <c r="AC60" s="146"/>
      <c r="AD60" s="146"/>
      <c r="AE60" s="146"/>
      <c r="AF60" s="146"/>
    </row>
    <row r="61" spans="1:32">
      <c r="A61" s="146"/>
      <c r="B61" s="215" t="s">
        <v>688</v>
      </c>
      <c r="C61" s="220">
        <v>1</v>
      </c>
      <c r="D61" s="220">
        <v>1</v>
      </c>
      <c r="E61" s="220">
        <v>1</v>
      </c>
      <c r="F61" s="220">
        <v>1</v>
      </c>
      <c r="G61" s="221">
        <v>1</v>
      </c>
      <c r="H61" s="221">
        <v>1</v>
      </c>
      <c r="I61" s="221">
        <v>1</v>
      </c>
      <c r="J61" s="221">
        <v>1</v>
      </c>
      <c r="K61" s="218">
        <v>1</v>
      </c>
      <c r="L61" s="218">
        <v>1</v>
      </c>
      <c r="M61" s="218">
        <v>1</v>
      </c>
      <c r="N61" s="218">
        <v>1</v>
      </c>
      <c r="O61" s="218">
        <v>1</v>
      </c>
      <c r="P61" s="218">
        <v>1</v>
      </c>
      <c r="Q61" s="225">
        <v>1</v>
      </c>
      <c r="R61" s="218">
        <v>1</v>
      </c>
      <c r="S61" s="218"/>
      <c r="T61" s="218">
        <v>1</v>
      </c>
      <c r="U61" s="218">
        <v>1</v>
      </c>
      <c r="V61" s="218">
        <v>1</v>
      </c>
      <c r="W61" s="218"/>
      <c r="X61" s="218"/>
      <c r="Y61" s="218">
        <v>1</v>
      </c>
      <c r="Z61" s="218">
        <v>1</v>
      </c>
      <c r="AA61" s="146"/>
      <c r="AB61" s="146"/>
      <c r="AC61" s="146"/>
      <c r="AD61" s="146"/>
      <c r="AE61" s="146"/>
      <c r="AF61" s="146"/>
    </row>
    <row r="62" spans="1:32">
      <c r="A62" s="146"/>
      <c r="B62" s="215" t="s">
        <v>689</v>
      </c>
      <c r="C62" s="220">
        <v>1</v>
      </c>
      <c r="D62" s="220">
        <v>1</v>
      </c>
      <c r="E62" s="220">
        <v>1</v>
      </c>
      <c r="F62" s="220">
        <v>1</v>
      </c>
      <c r="G62" s="221">
        <v>1</v>
      </c>
      <c r="H62" s="221">
        <v>1</v>
      </c>
      <c r="I62" s="221">
        <v>1</v>
      </c>
      <c r="J62" s="221">
        <v>1</v>
      </c>
      <c r="K62" s="218">
        <v>2</v>
      </c>
      <c r="L62" s="218">
        <v>1</v>
      </c>
      <c r="M62" s="218">
        <v>2</v>
      </c>
      <c r="N62" s="218">
        <v>2</v>
      </c>
      <c r="O62" s="218">
        <v>2</v>
      </c>
      <c r="P62" s="218">
        <v>1</v>
      </c>
      <c r="Q62" s="225">
        <v>1</v>
      </c>
      <c r="R62" s="218">
        <v>1</v>
      </c>
      <c r="S62" s="218"/>
      <c r="T62" s="218">
        <v>1</v>
      </c>
      <c r="U62" s="218">
        <v>1</v>
      </c>
      <c r="V62" s="218">
        <v>1</v>
      </c>
      <c r="W62" s="218"/>
      <c r="X62" s="218"/>
      <c r="Y62" s="218">
        <v>1</v>
      </c>
      <c r="Z62" s="218">
        <v>1</v>
      </c>
      <c r="AA62" s="146"/>
      <c r="AB62" s="146"/>
      <c r="AC62" s="146"/>
      <c r="AD62" s="146"/>
      <c r="AE62" s="146"/>
      <c r="AF62" s="146"/>
    </row>
    <row r="63" spans="1:32">
      <c r="A63" s="146"/>
      <c r="B63" s="215" t="s">
        <v>690</v>
      </c>
      <c r="C63" s="220">
        <v>4</v>
      </c>
      <c r="D63" s="220">
        <v>4</v>
      </c>
      <c r="E63" s="220">
        <v>6</v>
      </c>
      <c r="F63" s="220">
        <v>6</v>
      </c>
      <c r="G63" s="221">
        <v>6</v>
      </c>
      <c r="H63" s="221">
        <v>6</v>
      </c>
      <c r="I63" s="221">
        <v>6</v>
      </c>
      <c r="J63" s="221">
        <v>6</v>
      </c>
      <c r="K63" s="218">
        <v>11</v>
      </c>
      <c r="L63" s="223">
        <v>8</v>
      </c>
      <c r="M63" s="223">
        <v>8</v>
      </c>
      <c r="N63" s="223">
        <v>8</v>
      </c>
      <c r="O63" s="223">
        <v>8</v>
      </c>
      <c r="P63" s="223">
        <v>8</v>
      </c>
      <c r="Q63" s="225">
        <v>5</v>
      </c>
      <c r="R63" s="218">
        <v>5</v>
      </c>
      <c r="S63" s="218"/>
      <c r="T63" s="218">
        <v>5</v>
      </c>
      <c r="U63" s="218">
        <v>5</v>
      </c>
      <c r="V63" s="218">
        <v>6</v>
      </c>
      <c r="W63" s="218"/>
      <c r="X63" s="218"/>
      <c r="Y63" s="218">
        <v>6</v>
      </c>
      <c r="Z63" s="218">
        <v>6</v>
      </c>
      <c r="AA63" s="146"/>
      <c r="AB63" s="146"/>
      <c r="AC63" s="146"/>
      <c r="AD63" s="146"/>
      <c r="AE63" s="146"/>
      <c r="AF63" s="146"/>
    </row>
    <row r="64" spans="1:32">
      <c r="A64" s="146"/>
      <c r="B64" s="226" t="s">
        <v>631</v>
      </c>
      <c r="C64" s="227" t="s">
        <v>632</v>
      </c>
      <c r="D64" s="227" t="s">
        <v>632</v>
      </c>
      <c r="E64" s="227" t="s">
        <v>632</v>
      </c>
      <c r="F64" s="227" t="s">
        <v>632</v>
      </c>
      <c r="G64" s="228" t="s">
        <v>632</v>
      </c>
      <c r="H64" s="228" t="s">
        <v>632</v>
      </c>
      <c r="I64" s="228" t="s">
        <v>661</v>
      </c>
      <c r="J64" s="228" t="s">
        <v>661</v>
      </c>
      <c r="K64" s="228" t="s">
        <v>661</v>
      </c>
      <c r="L64" s="228" t="s">
        <v>661</v>
      </c>
      <c r="M64" s="228" t="s">
        <v>661</v>
      </c>
      <c r="N64" s="228" t="s">
        <v>661</v>
      </c>
      <c r="O64" s="228" t="s">
        <v>661</v>
      </c>
      <c r="P64" s="228" t="s">
        <v>661</v>
      </c>
      <c r="Q64" s="218" t="s">
        <v>632</v>
      </c>
      <c r="R64" s="218" t="s">
        <v>632</v>
      </c>
      <c r="S64" s="218"/>
      <c r="T64" s="218" t="s">
        <v>632</v>
      </c>
      <c r="U64" s="218" t="s">
        <v>632</v>
      </c>
      <c r="V64" s="218" t="s">
        <v>632</v>
      </c>
      <c r="W64" s="218"/>
      <c r="X64" s="218"/>
      <c r="Y64" s="218" t="s">
        <v>632</v>
      </c>
      <c r="Z64" s="218" t="s">
        <v>632</v>
      </c>
      <c r="AA64" s="146"/>
      <c r="AB64" s="146"/>
      <c r="AC64" s="146"/>
      <c r="AD64" s="146"/>
      <c r="AE64" s="146"/>
      <c r="AF64" s="146"/>
    </row>
    <row r="65" spans="1:32">
      <c r="A65" s="146"/>
      <c r="B65" s="376" t="s">
        <v>691</v>
      </c>
      <c r="C65" s="371"/>
      <c r="D65" s="371"/>
      <c r="E65" s="371"/>
      <c r="F65" s="371"/>
      <c r="G65" s="371"/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371"/>
      <c r="V65" s="371"/>
      <c r="W65" s="371"/>
      <c r="X65" s="371"/>
      <c r="Y65" s="371"/>
      <c r="Z65" s="372"/>
      <c r="AA65" s="146"/>
      <c r="AB65" s="146"/>
      <c r="AC65" s="146"/>
      <c r="AD65" s="146"/>
      <c r="AE65" s="146"/>
      <c r="AF65" s="146"/>
    </row>
    <row r="66" spans="1:32">
      <c r="A66" s="146"/>
      <c r="B66" s="215" t="s">
        <v>692</v>
      </c>
      <c r="C66" s="220" t="s">
        <v>693</v>
      </c>
      <c r="D66" s="220" t="s">
        <v>693</v>
      </c>
      <c r="E66" s="220" t="s">
        <v>693</v>
      </c>
      <c r="F66" s="220" t="s">
        <v>693</v>
      </c>
      <c r="G66" s="224" t="s">
        <v>693</v>
      </c>
      <c r="H66" s="224" t="s">
        <v>693</v>
      </c>
      <c r="I66" s="224" t="s">
        <v>693</v>
      </c>
      <c r="J66" s="224" t="s">
        <v>693</v>
      </c>
      <c r="K66" s="229" t="s">
        <v>693</v>
      </c>
      <c r="L66" s="229" t="s">
        <v>693</v>
      </c>
      <c r="M66" s="229" t="s">
        <v>693</v>
      </c>
      <c r="N66" s="229" t="s">
        <v>693</v>
      </c>
      <c r="O66" s="229" t="s">
        <v>693</v>
      </c>
      <c r="P66" s="229" t="s">
        <v>693</v>
      </c>
      <c r="Q66" s="218" t="s">
        <v>693</v>
      </c>
      <c r="R66" s="218" t="s">
        <v>693</v>
      </c>
      <c r="S66" s="218"/>
      <c r="T66" s="218" t="s">
        <v>693</v>
      </c>
      <c r="U66" s="218" t="s">
        <v>693</v>
      </c>
      <c r="V66" s="218" t="s">
        <v>693</v>
      </c>
      <c r="W66" s="218"/>
      <c r="X66" s="218"/>
      <c r="Y66" s="218" t="s">
        <v>693</v>
      </c>
      <c r="Z66" s="218" t="s">
        <v>693</v>
      </c>
      <c r="AA66" s="146"/>
      <c r="AB66" s="146"/>
      <c r="AC66" s="146"/>
      <c r="AD66" s="146"/>
      <c r="AE66" s="146"/>
      <c r="AF66" s="146"/>
    </row>
    <row r="67" spans="1:32">
      <c r="A67" s="146"/>
      <c r="B67" s="215" t="s">
        <v>694</v>
      </c>
      <c r="C67" s="220">
        <v>900</v>
      </c>
      <c r="D67" s="220">
        <v>900</v>
      </c>
      <c r="E67" s="220">
        <v>900</v>
      </c>
      <c r="F67" s="220">
        <v>900</v>
      </c>
      <c r="G67" s="224">
        <v>1100</v>
      </c>
      <c r="H67" s="224">
        <v>1100</v>
      </c>
      <c r="I67" s="230">
        <v>2250</v>
      </c>
      <c r="J67" s="230">
        <v>2250</v>
      </c>
      <c r="K67" s="231">
        <v>2250</v>
      </c>
      <c r="L67" s="231">
        <v>2250</v>
      </c>
      <c r="M67" s="231">
        <v>2250</v>
      </c>
      <c r="N67" s="231">
        <v>2250</v>
      </c>
      <c r="O67" s="231">
        <v>2250</v>
      </c>
      <c r="P67" s="231">
        <v>2250</v>
      </c>
      <c r="Q67" s="218">
        <v>1100</v>
      </c>
      <c r="R67" s="218">
        <v>1100</v>
      </c>
      <c r="S67" s="218"/>
      <c r="T67" s="218">
        <v>1100</v>
      </c>
      <c r="U67" s="218">
        <v>1100</v>
      </c>
      <c r="V67" s="218">
        <v>1100</v>
      </c>
      <c r="W67" s="218"/>
      <c r="X67" s="218"/>
      <c r="Y67" s="218">
        <v>1100</v>
      </c>
      <c r="Z67" s="218">
        <v>1100</v>
      </c>
      <c r="AA67" s="146"/>
      <c r="AB67" s="146"/>
      <c r="AC67" s="146"/>
      <c r="AD67" s="146"/>
      <c r="AE67" s="146"/>
      <c r="AF67" s="146"/>
    </row>
    <row r="68" spans="1:32">
      <c r="A68" s="146"/>
      <c r="B68" s="215" t="s">
        <v>695</v>
      </c>
      <c r="C68" s="220">
        <v>1200</v>
      </c>
      <c r="D68" s="220">
        <v>1200</v>
      </c>
      <c r="E68" s="220">
        <v>1200</v>
      </c>
      <c r="F68" s="220">
        <v>1200</v>
      </c>
      <c r="G68" s="224">
        <v>1200</v>
      </c>
      <c r="H68" s="224">
        <v>1200</v>
      </c>
      <c r="I68" s="230">
        <v>1000</v>
      </c>
      <c r="J68" s="230">
        <v>1000</v>
      </c>
      <c r="K68" s="231">
        <v>1100</v>
      </c>
      <c r="L68" s="231">
        <v>1100</v>
      </c>
      <c r="M68" s="231">
        <v>1100</v>
      </c>
      <c r="N68" s="231">
        <v>1100</v>
      </c>
      <c r="O68" s="231">
        <v>1100</v>
      </c>
      <c r="P68" s="231">
        <v>1100</v>
      </c>
      <c r="Q68" s="218">
        <v>1200</v>
      </c>
      <c r="R68" s="218">
        <v>1200</v>
      </c>
      <c r="S68" s="218"/>
      <c r="T68" s="218">
        <v>1200</v>
      </c>
      <c r="U68" s="218">
        <v>1200</v>
      </c>
      <c r="V68" s="218">
        <v>1200</v>
      </c>
      <c r="W68" s="218"/>
      <c r="X68" s="218"/>
      <c r="Y68" s="218">
        <v>1200</v>
      </c>
      <c r="Z68" s="218">
        <v>1200</v>
      </c>
      <c r="AA68" s="146"/>
      <c r="AB68" s="146"/>
      <c r="AC68" s="146"/>
      <c r="AD68" s="146"/>
      <c r="AE68" s="146"/>
      <c r="AF68" s="146"/>
    </row>
    <row r="69" spans="1:32">
      <c r="A69" s="146"/>
      <c r="B69" s="215" t="s">
        <v>696</v>
      </c>
      <c r="C69" s="220">
        <v>1800</v>
      </c>
      <c r="D69" s="220">
        <v>1800</v>
      </c>
      <c r="E69" s="220">
        <v>1800</v>
      </c>
      <c r="F69" s="220">
        <v>1800</v>
      </c>
      <c r="G69" s="224">
        <v>2000</v>
      </c>
      <c r="H69" s="224">
        <v>2000</v>
      </c>
      <c r="I69" s="230">
        <v>2300</v>
      </c>
      <c r="J69" s="230">
        <v>2300</v>
      </c>
      <c r="K69" s="231">
        <v>2300</v>
      </c>
      <c r="L69" s="218">
        <v>2300</v>
      </c>
      <c r="M69" s="231">
        <v>2300</v>
      </c>
      <c r="N69" s="231">
        <v>2300</v>
      </c>
      <c r="O69" s="231">
        <v>2300</v>
      </c>
      <c r="P69" s="231">
        <v>2300</v>
      </c>
      <c r="Q69" s="218" t="s">
        <v>584</v>
      </c>
      <c r="R69" s="218" t="s">
        <v>584</v>
      </c>
      <c r="S69" s="218"/>
      <c r="T69" s="218" t="s">
        <v>584</v>
      </c>
      <c r="U69" s="218" t="s">
        <v>584</v>
      </c>
      <c r="V69" s="218">
        <v>2000</v>
      </c>
      <c r="W69" s="218"/>
      <c r="X69" s="218"/>
      <c r="Y69" s="218">
        <v>2000</v>
      </c>
      <c r="Z69" s="218">
        <v>2000</v>
      </c>
      <c r="AA69" s="146"/>
      <c r="AB69" s="146"/>
      <c r="AC69" s="146"/>
      <c r="AD69" s="146"/>
      <c r="AE69" s="146"/>
      <c r="AF69" s="146"/>
    </row>
    <row r="70" spans="1:32">
      <c r="A70" s="146"/>
      <c r="B70" s="215" t="s">
        <v>697</v>
      </c>
      <c r="C70" s="220" t="s">
        <v>584</v>
      </c>
      <c r="D70" s="220" t="s">
        <v>584</v>
      </c>
      <c r="E70" s="220" t="s">
        <v>584</v>
      </c>
      <c r="F70" s="220" t="s">
        <v>584</v>
      </c>
      <c r="G70" s="221" t="s">
        <v>584</v>
      </c>
      <c r="H70" s="221" t="s">
        <v>584</v>
      </c>
      <c r="I70" s="230" t="s">
        <v>584</v>
      </c>
      <c r="J70" s="230" t="s">
        <v>584</v>
      </c>
      <c r="K70" s="218">
        <v>1800</v>
      </c>
      <c r="L70" s="218" t="s">
        <v>584</v>
      </c>
      <c r="M70" s="218" t="s">
        <v>584</v>
      </c>
      <c r="N70" s="218" t="s">
        <v>584</v>
      </c>
      <c r="O70" s="218" t="s">
        <v>584</v>
      </c>
      <c r="P70" s="218" t="s">
        <v>584</v>
      </c>
      <c r="Q70" s="218" t="s">
        <v>584</v>
      </c>
      <c r="R70" s="218" t="s">
        <v>584</v>
      </c>
      <c r="S70" s="218"/>
      <c r="T70" s="218" t="s">
        <v>584</v>
      </c>
      <c r="U70" s="218" t="s">
        <v>584</v>
      </c>
      <c r="V70" s="218" t="s">
        <v>584</v>
      </c>
      <c r="W70" s="218"/>
      <c r="X70" s="218"/>
      <c r="Y70" s="218" t="s">
        <v>584</v>
      </c>
      <c r="Z70" s="218" t="s">
        <v>584</v>
      </c>
      <c r="AA70" s="146"/>
      <c r="AB70" s="146"/>
      <c r="AC70" s="146"/>
      <c r="AD70" s="146"/>
      <c r="AE70" s="146"/>
      <c r="AF70" s="146"/>
    </row>
    <row r="71" spans="1:32">
      <c r="A71" s="146"/>
      <c r="B71" s="215" t="s">
        <v>698</v>
      </c>
      <c r="C71" s="220" t="s">
        <v>699</v>
      </c>
      <c r="D71" s="220" t="s">
        <v>699</v>
      </c>
      <c r="E71" s="220" t="s">
        <v>699</v>
      </c>
      <c r="F71" s="220" t="s">
        <v>699</v>
      </c>
      <c r="G71" s="224">
        <v>22</v>
      </c>
      <c r="H71" s="224">
        <v>22</v>
      </c>
      <c r="I71" s="230">
        <v>25</v>
      </c>
      <c r="J71" s="230">
        <v>25</v>
      </c>
      <c r="K71" s="218">
        <v>25</v>
      </c>
      <c r="L71" s="218">
        <v>25</v>
      </c>
      <c r="M71" s="218">
        <v>25</v>
      </c>
      <c r="N71" s="218">
        <v>25</v>
      </c>
      <c r="O71" s="218">
        <v>25</v>
      </c>
      <c r="P71" s="218">
        <v>25</v>
      </c>
      <c r="Q71" s="218">
        <v>22</v>
      </c>
      <c r="R71" s="218">
        <v>22</v>
      </c>
      <c r="S71" s="218"/>
      <c r="T71" s="218">
        <v>22</v>
      </c>
      <c r="U71" s="218">
        <v>22</v>
      </c>
      <c r="V71" s="218">
        <v>22</v>
      </c>
      <c r="W71" s="218"/>
      <c r="X71" s="218"/>
      <c r="Y71" s="218">
        <v>22</v>
      </c>
      <c r="Z71" s="218">
        <v>22</v>
      </c>
      <c r="AA71" s="146"/>
      <c r="AB71" s="146"/>
      <c r="AC71" s="146"/>
      <c r="AD71" s="146"/>
      <c r="AE71" s="146"/>
      <c r="AF71" s="146"/>
    </row>
    <row r="72" spans="1:32">
      <c r="A72" s="146"/>
      <c r="B72" s="207" t="s">
        <v>700</v>
      </c>
      <c r="C72" s="208" t="s">
        <v>701</v>
      </c>
      <c r="D72" s="208" t="s">
        <v>701</v>
      </c>
      <c r="E72" s="208" t="s">
        <v>701</v>
      </c>
      <c r="F72" s="208" t="s">
        <v>701</v>
      </c>
      <c r="G72" s="217">
        <v>25</v>
      </c>
      <c r="H72" s="217">
        <v>25</v>
      </c>
      <c r="I72" s="222">
        <v>25</v>
      </c>
      <c r="J72" s="222">
        <v>25</v>
      </c>
      <c r="K72" s="222">
        <v>25</v>
      </c>
      <c r="L72" s="218">
        <v>25</v>
      </c>
      <c r="M72" s="218">
        <v>25</v>
      </c>
      <c r="N72" s="218">
        <v>25</v>
      </c>
      <c r="O72" s="218">
        <v>25</v>
      </c>
      <c r="P72" s="218">
        <v>25</v>
      </c>
      <c r="Q72" s="218">
        <v>25</v>
      </c>
      <c r="R72" s="218">
        <v>25</v>
      </c>
      <c r="S72" s="218"/>
      <c r="T72" s="218">
        <v>25</v>
      </c>
      <c r="U72" s="218">
        <v>25</v>
      </c>
      <c r="V72" s="218">
        <v>25</v>
      </c>
      <c r="W72" s="218"/>
      <c r="X72" s="218"/>
      <c r="Y72" s="218">
        <v>25</v>
      </c>
      <c r="Z72" s="218">
        <v>25</v>
      </c>
      <c r="AA72" s="146"/>
      <c r="AB72" s="146"/>
      <c r="AC72" s="146"/>
      <c r="AD72" s="146"/>
      <c r="AE72" s="146"/>
      <c r="AF72" s="146"/>
    </row>
    <row r="73" spans="1:32">
      <c r="A73" s="146"/>
      <c r="B73" s="207" t="s">
        <v>702</v>
      </c>
      <c r="C73" s="208" t="s">
        <v>703</v>
      </c>
      <c r="D73" s="208" t="s">
        <v>703</v>
      </c>
      <c r="E73" s="208" t="s">
        <v>703</v>
      </c>
      <c r="F73" s="208" t="s">
        <v>703</v>
      </c>
      <c r="G73" s="208" t="s">
        <v>704</v>
      </c>
      <c r="H73" s="208" t="s">
        <v>704</v>
      </c>
      <c r="I73" s="208" t="s">
        <v>704</v>
      </c>
      <c r="J73" s="208" t="s">
        <v>704</v>
      </c>
      <c r="K73" s="208" t="s">
        <v>704</v>
      </c>
      <c r="L73" s="208" t="s">
        <v>704</v>
      </c>
      <c r="M73" s="208" t="s">
        <v>704</v>
      </c>
      <c r="N73" s="208" t="s">
        <v>704</v>
      </c>
      <c r="O73" s="208" t="s">
        <v>704</v>
      </c>
      <c r="P73" s="208" t="s">
        <v>704</v>
      </c>
      <c r="Q73" s="218" t="s">
        <v>704</v>
      </c>
      <c r="R73" s="218" t="s">
        <v>704</v>
      </c>
      <c r="S73" s="218"/>
      <c r="T73" s="218" t="s">
        <v>704</v>
      </c>
      <c r="U73" s="218" t="s">
        <v>704</v>
      </c>
      <c r="V73" s="218" t="s">
        <v>704</v>
      </c>
      <c r="W73" s="218"/>
      <c r="X73" s="218"/>
      <c r="Y73" s="218" t="s">
        <v>704</v>
      </c>
      <c r="Z73" s="218" t="s">
        <v>704</v>
      </c>
      <c r="AA73" s="146"/>
      <c r="AB73" s="146"/>
      <c r="AC73" s="146"/>
      <c r="AD73" s="146"/>
      <c r="AE73" s="146"/>
      <c r="AF73" s="146"/>
    </row>
    <row r="74" spans="1:32">
      <c r="A74" s="146"/>
      <c r="B74" s="207" t="s">
        <v>705</v>
      </c>
      <c r="C74" s="208">
        <v>65</v>
      </c>
      <c r="D74" s="208">
        <v>65</v>
      </c>
      <c r="E74" s="208">
        <v>65</v>
      </c>
      <c r="F74" s="208">
        <v>65</v>
      </c>
      <c r="G74" s="217">
        <v>61</v>
      </c>
      <c r="H74" s="217">
        <v>61</v>
      </c>
      <c r="I74" s="230">
        <v>64</v>
      </c>
      <c r="J74" s="230">
        <v>64</v>
      </c>
      <c r="K74" s="218">
        <v>68</v>
      </c>
      <c r="L74" s="218">
        <v>68</v>
      </c>
      <c r="M74" s="218">
        <v>68</v>
      </c>
      <c r="N74" s="218">
        <v>68</v>
      </c>
      <c r="O74" s="218">
        <v>68</v>
      </c>
      <c r="P74" s="218">
        <v>68</v>
      </c>
      <c r="Q74" s="218">
        <v>61</v>
      </c>
      <c r="R74" s="218">
        <v>61</v>
      </c>
      <c r="S74" s="218"/>
      <c r="T74" s="218">
        <v>61</v>
      </c>
      <c r="U74" s="218">
        <v>61</v>
      </c>
      <c r="V74" s="218">
        <v>61</v>
      </c>
      <c r="W74" s="218"/>
      <c r="X74" s="218"/>
      <c r="Y74" s="218">
        <v>61</v>
      </c>
      <c r="Z74" s="218">
        <v>61</v>
      </c>
      <c r="AA74" s="146"/>
      <c r="AB74" s="146"/>
      <c r="AC74" s="146"/>
      <c r="AD74" s="146"/>
      <c r="AE74" s="146"/>
      <c r="AF74" s="146"/>
    </row>
    <row r="75" spans="1:32">
      <c r="A75" s="146"/>
      <c r="B75" s="370" t="s">
        <v>706</v>
      </c>
      <c r="C75" s="371"/>
      <c r="D75" s="371"/>
      <c r="E75" s="371"/>
      <c r="F75" s="371"/>
      <c r="G75" s="371"/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371"/>
      <c r="V75" s="371"/>
      <c r="W75" s="371"/>
      <c r="X75" s="371"/>
      <c r="Y75" s="371"/>
      <c r="Z75" s="372"/>
      <c r="AA75" s="146"/>
      <c r="AB75" s="146"/>
      <c r="AC75" s="146"/>
      <c r="AD75" s="146"/>
      <c r="AE75" s="146"/>
      <c r="AF75" s="146"/>
    </row>
    <row r="76" spans="1:32">
      <c r="A76" s="146"/>
      <c r="B76" s="207" t="s">
        <v>707</v>
      </c>
      <c r="C76" s="208" t="s">
        <v>583</v>
      </c>
      <c r="D76" s="208" t="s">
        <v>583</v>
      </c>
      <c r="E76" s="208" t="s">
        <v>583</v>
      </c>
      <c r="F76" s="208" t="s">
        <v>583</v>
      </c>
      <c r="G76" s="209" t="s">
        <v>583</v>
      </c>
      <c r="H76" s="209" t="s">
        <v>583</v>
      </c>
      <c r="I76" s="209" t="s">
        <v>584</v>
      </c>
      <c r="J76" s="209" t="s">
        <v>584</v>
      </c>
      <c r="K76" s="218" t="s">
        <v>584</v>
      </c>
      <c r="L76" s="218" t="s">
        <v>584</v>
      </c>
      <c r="M76" s="218" t="s">
        <v>584</v>
      </c>
      <c r="N76" s="218" t="s">
        <v>584</v>
      </c>
      <c r="O76" s="218" t="s">
        <v>584</v>
      </c>
      <c r="P76" s="218" t="s">
        <v>584</v>
      </c>
      <c r="Q76" s="218" t="s">
        <v>583</v>
      </c>
      <c r="R76" s="218" t="s">
        <v>583</v>
      </c>
      <c r="S76" s="218"/>
      <c r="T76" s="218" t="s">
        <v>583</v>
      </c>
      <c r="U76" s="218" t="s">
        <v>583</v>
      </c>
      <c r="V76" s="218" t="s">
        <v>583</v>
      </c>
      <c r="W76" s="218"/>
      <c r="X76" s="218"/>
      <c r="Y76" s="218" t="s">
        <v>583</v>
      </c>
      <c r="Z76" s="218" t="s">
        <v>583</v>
      </c>
      <c r="AA76" s="146"/>
      <c r="AB76" s="146"/>
      <c r="AC76" s="146"/>
      <c r="AD76" s="146"/>
      <c r="AE76" s="146"/>
      <c r="AF76" s="146"/>
    </row>
    <row r="77" spans="1:32">
      <c r="A77" s="146"/>
      <c r="B77" s="207" t="s">
        <v>708</v>
      </c>
      <c r="C77" s="208" t="s">
        <v>583</v>
      </c>
      <c r="D77" s="208" t="s">
        <v>583</v>
      </c>
      <c r="E77" s="208" t="s">
        <v>583</v>
      </c>
      <c r="F77" s="208" t="s">
        <v>583</v>
      </c>
      <c r="G77" s="209" t="s">
        <v>583</v>
      </c>
      <c r="H77" s="209" t="s">
        <v>583</v>
      </c>
      <c r="I77" s="209" t="s">
        <v>584</v>
      </c>
      <c r="J77" s="209" t="s">
        <v>584</v>
      </c>
      <c r="K77" s="218" t="s">
        <v>584</v>
      </c>
      <c r="L77" s="218" t="s">
        <v>584</v>
      </c>
      <c r="M77" s="218" t="s">
        <v>584</v>
      </c>
      <c r="N77" s="218" t="s">
        <v>584</v>
      </c>
      <c r="O77" s="218" t="s">
        <v>584</v>
      </c>
      <c r="P77" s="218" t="s">
        <v>584</v>
      </c>
      <c r="Q77" s="218" t="s">
        <v>583</v>
      </c>
      <c r="R77" s="218" t="s">
        <v>583</v>
      </c>
      <c r="S77" s="218"/>
      <c r="T77" s="218" t="s">
        <v>583</v>
      </c>
      <c r="U77" s="218" t="s">
        <v>583</v>
      </c>
      <c r="V77" s="218" t="s">
        <v>583</v>
      </c>
      <c r="W77" s="218"/>
      <c r="X77" s="218"/>
      <c r="Y77" s="218" t="s">
        <v>583</v>
      </c>
      <c r="Z77" s="218" t="s">
        <v>583</v>
      </c>
      <c r="AA77" s="146"/>
      <c r="AB77" s="146"/>
      <c r="AC77" s="146"/>
      <c r="AD77" s="146"/>
      <c r="AE77" s="146"/>
      <c r="AF77" s="146"/>
    </row>
    <row r="78" spans="1:32">
      <c r="A78" s="146"/>
      <c r="B78" s="207" t="s">
        <v>709</v>
      </c>
      <c r="C78" s="208" t="s">
        <v>583</v>
      </c>
      <c r="D78" s="208" t="s">
        <v>583</v>
      </c>
      <c r="E78" s="208" t="s">
        <v>583</v>
      </c>
      <c r="F78" s="208" t="s">
        <v>583</v>
      </c>
      <c r="G78" s="209" t="s">
        <v>583</v>
      </c>
      <c r="H78" s="209" t="s">
        <v>583</v>
      </c>
      <c r="I78" s="209" t="s">
        <v>583</v>
      </c>
      <c r="J78" s="209" t="s">
        <v>583</v>
      </c>
      <c r="K78" s="218" t="s">
        <v>583</v>
      </c>
      <c r="L78" s="218" t="s">
        <v>583</v>
      </c>
      <c r="M78" s="218" t="s">
        <v>583</v>
      </c>
      <c r="N78" s="218" t="s">
        <v>583</v>
      </c>
      <c r="O78" s="218" t="s">
        <v>583</v>
      </c>
      <c r="P78" s="218" t="s">
        <v>583</v>
      </c>
      <c r="Q78" s="218" t="s">
        <v>583</v>
      </c>
      <c r="R78" s="218" t="s">
        <v>583</v>
      </c>
      <c r="S78" s="218"/>
      <c r="T78" s="218" t="s">
        <v>583</v>
      </c>
      <c r="U78" s="218" t="s">
        <v>583</v>
      </c>
      <c r="V78" s="218" t="s">
        <v>583</v>
      </c>
      <c r="W78" s="218"/>
      <c r="X78" s="218"/>
      <c r="Y78" s="218" t="s">
        <v>583</v>
      </c>
      <c r="Z78" s="218" t="s">
        <v>583</v>
      </c>
      <c r="AA78" s="146"/>
      <c r="AB78" s="146"/>
      <c r="AC78" s="146"/>
      <c r="AD78" s="146"/>
      <c r="AE78" s="146"/>
      <c r="AF78" s="146"/>
    </row>
    <row r="79" spans="1:32">
      <c r="A79" s="146"/>
      <c r="B79" s="207" t="s">
        <v>710</v>
      </c>
      <c r="C79" s="208" t="s">
        <v>583</v>
      </c>
      <c r="D79" s="208" t="s">
        <v>583</v>
      </c>
      <c r="E79" s="208" t="s">
        <v>583</v>
      </c>
      <c r="F79" s="208" t="s">
        <v>583</v>
      </c>
      <c r="G79" s="209" t="s">
        <v>583</v>
      </c>
      <c r="H79" s="209" t="s">
        <v>583</v>
      </c>
      <c r="I79" s="209" t="s">
        <v>584</v>
      </c>
      <c r="J79" s="209" t="s">
        <v>584</v>
      </c>
      <c r="K79" s="218" t="s">
        <v>583</v>
      </c>
      <c r="L79" s="218" t="s">
        <v>583</v>
      </c>
      <c r="M79" s="218" t="s">
        <v>583</v>
      </c>
      <c r="N79" s="218" t="s">
        <v>583</v>
      </c>
      <c r="O79" s="218" t="s">
        <v>583</v>
      </c>
      <c r="P79" s="218" t="s">
        <v>583</v>
      </c>
      <c r="Q79" s="218" t="s">
        <v>584</v>
      </c>
      <c r="R79" s="218" t="s">
        <v>584</v>
      </c>
      <c r="S79" s="218"/>
      <c r="T79" s="218" t="s">
        <v>584</v>
      </c>
      <c r="U79" s="218" t="s">
        <v>584</v>
      </c>
      <c r="V79" s="218" t="s">
        <v>583</v>
      </c>
      <c r="W79" s="218"/>
      <c r="X79" s="218"/>
      <c r="Y79" s="218" t="s">
        <v>583</v>
      </c>
      <c r="Z79" s="218" t="s">
        <v>583</v>
      </c>
      <c r="AA79" s="146"/>
      <c r="AB79" s="146"/>
      <c r="AC79" s="146"/>
      <c r="AD79" s="146"/>
      <c r="AE79" s="146"/>
      <c r="AF79" s="146"/>
    </row>
    <row r="80" spans="1:32">
      <c r="A80" s="146"/>
      <c r="B80" s="207" t="s">
        <v>711</v>
      </c>
      <c r="C80" s="208" t="s">
        <v>584</v>
      </c>
      <c r="D80" s="208" t="s">
        <v>584</v>
      </c>
      <c r="E80" s="208" t="s">
        <v>584</v>
      </c>
      <c r="F80" s="208" t="s">
        <v>584</v>
      </c>
      <c r="G80" s="209" t="s">
        <v>584</v>
      </c>
      <c r="H80" s="209" t="s">
        <v>584</v>
      </c>
      <c r="I80" s="209" t="s">
        <v>583</v>
      </c>
      <c r="J80" s="209" t="s">
        <v>583</v>
      </c>
      <c r="K80" s="218" t="s">
        <v>583</v>
      </c>
      <c r="L80" s="218" t="s">
        <v>583</v>
      </c>
      <c r="M80" s="218" t="s">
        <v>583</v>
      </c>
      <c r="N80" s="218" t="s">
        <v>583</v>
      </c>
      <c r="O80" s="218" t="s">
        <v>583</v>
      </c>
      <c r="P80" s="218" t="s">
        <v>583</v>
      </c>
      <c r="Q80" s="218" t="s">
        <v>584</v>
      </c>
      <c r="R80" s="218" t="s">
        <v>584</v>
      </c>
      <c r="S80" s="218"/>
      <c r="T80" s="218" t="s">
        <v>584</v>
      </c>
      <c r="U80" s="218" t="s">
        <v>584</v>
      </c>
      <c r="V80" s="218" t="s">
        <v>584</v>
      </c>
      <c r="W80" s="218"/>
      <c r="X80" s="218"/>
      <c r="Y80" s="218" t="s">
        <v>584</v>
      </c>
      <c r="Z80" s="218" t="s">
        <v>584</v>
      </c>
      <c r="AA80" s="146"/>
      <c r="AB80" s="146"/>
      <c r="AC80" s="146"/>
      <c r="AD80" s="146"/>
      <c r="AE80" s="146"/>
      <c r="AF80" s="146"/>
    </row>
    <row r="81" spans="1:32">
      <c r="A81" s="146"/>
      <c r="B81" s="207" t="s">
        <v>712</v>
      </c>
      <c r="C81" s="208" t="s">
        <v>584</v>
      </c>
      <c r="D81" s="208" t="s">
        <v>584</v>
      </c>
      <c r="E81" s="208" t="s">
        <v>583</v>
      </c>
      <c r="F81" s="208" t="s">
        <v>583</v>
      </c>
      <c r="G81" s="209" t="s">
        <v>583</v>
      </c>
      <c r="H81" s="209" t="s">
        <v>583</v>
      </c>
      <c r="I81" s="208" t="s">
        <v>583</v>
      </c>
      <c r="J81" s="208" t="s">
        <v>583</v>
      </c>
      <c r="K81" s="218" t="s">
        <v>583</v>
      </c>
      <c r="L81" s="218" t="s">
        <v>583</v>
      </c>
      <c r="M81" s="218" t="s">
        <v>583</v>
      </c>
      <c r="N81" s="218" t="s">
        <v>583</v>
      </c>
      <c r="O81" s="218" t="s">
        <v>583</v>
      </c>
      <c r="P81" s="218" t="s">
        <v>583</v>
      </c>
      <c r="Q81" s="218" t="s">
        <v>583</v>
      </c>
      <c r="R81" s="218" t="s">
        <v>583</v>
      </c>
      <c r="S81" s="218"/>
      <c r="T81" s="218" t="s">
        <v>583</v>
      </c>
      <c r="U81" s="218" t="s">
        <v>583</v>
      </c>
      <c r="V81" s="218" t="s">
        <v>583</v>
      </c>
      <c r="W81" s="218"/>
      <c r="X81" s="218"/>
      <c r="Y81" s="218" t="s">
        <v>583</v>
      </c>
      <c r="Z81" s="218" t="s">
        <v>583</v>
      </c>
      <c r="AA81" s="146"/>
      <c r="AB81" s="146"/>
      <c r="AC81" s="146"/>
      <c r="AD81" s="146"/>
      <c r="AE81" s="146"/>
      <c r="AF81" s="146"/>
    </row>
    <row r="82" spans="1:32">
      <c r="A82" s="146"/>
      <c r="B82" s="207" t="s">
        <v>713</v>
      </c>
      <c r="C82" s="208" t="s">
        <v>584</v>
      </c>
      <c r="D82" s="208" t="s">
        <v>584</v>
      </c>
      <c r="E82" s="208" t="s">
        <v>584</v>
      </c>
      <c r="F82" s="208" t="s">
        <v>584</v>
      </c>
      <c r="G82" s="209" t="s">
        <v>584</v>
      </c>
      <c r="H82" s="209" t="s">
        <v>584</v>
      </c>
      <c r="I82" s="209" t="s">
        <v>584</v>
      </c>
      <c r="J82" s="209" t="s">
        <v>584</v>
      </c>
      <c r="K82" s="218" t="s">
        <v>583</v>
      </c>
      <c r="L82" s="218" t="s">
        <v>584</v>
      </c>
      <c r="M82" s="218" t="s">
        <v>584</v>
      </c>
      <c r="N82" s="218" t="s">
        <v>584</v>
      </c>
      <c r="O82" s="218" t="s">
        <v>584</v>
      </c>
      <c r="P82" s="218" t="s">
        <v>584</v>
      </c>
      <c r="Q82" s="218" t="s">
        <v>584</v>
      </c>
      <c r="R82" s="218" t="s">
        <v>584</v>
      </c>
      <c r="S82" s="218"/>
      <c r="T82" s="218" t="s">
        <v>584</v>
      </c>
      <c r="U82" s="218" t="s">
        <v>584</v>
      </c>
      <c r="V82" s="218" t="s">
        <v>584</v>
      </c>
      <c r="W82" s="218"/>
      <c r="X82" s="218"/>
      <c r="Y82" s="218" t="s">
        <v>584</v>
      </c>
      <c r="Z82" s="218" t="s">
        <v>584</v>
      </c>
      <c r="AA82" s="146"/>
      <c r="AB82" s="146"/>
      <c r="AC82" s="146"/>
      <c r="AD82" s="146"/>
      <c r="AE82" s="146"/>
      <c r="AF82" s="146"/>
    </row>
    <row r="83" spans="1:32">
      <c r="A83" s="146"/>
      <c r="B83" s="207" t="s">
        <v>714</v>
      </c>
      <c r="C83" s="208" t="s">
        <v>584</v>
      </c>
      <c r="D83" s="208" t="s">
        <v>584</v>
      </c>
      <c r="E83" s="208" t="s">
        <v>584</v>
      </c>
      <c r="F83" s="208" t="s">
        <v>584</v>
      </c>
      <c r="G83" s="209" t="s">
        <v>584</v>
      </c>
      <c r="H83" s="209" t="s">
        <v>584</v>
      </c>
      <c r="I83" s="209" t="s">
        <v>583</v>
      </c>
      <c r="J83" s="209" t="s">
        <v>583</v>
      </c>
      <c r="K83" s="218" t="s">
        <v>583</v>
      </c>
      <c r="L83" s="218" t="s">
        <v>583</v>
      </c>
      <c r="M83" s="218" t="s">
        <v>583</v>
      </c>
      <c r="N83" s="218" t="s">
        <v>583</v>
      </c>
      <c r="O83" s="218" t="s">
        <v>583</v>
      </c>
      <c r="P83" s="218" t="s">
        <v>583</v>
      </c>
      <c r="Q83" s="218" t="s">
        <v>584</v>
      </c>
      <c r="R83" s="218" t="s">
        <v>584</v>
      </c>
      <c r="S83" s="218"/>
      <c r="T83" s="218" t="s">
        <v>584</v>
      </c>
      <c r="U83" s="218" t="s">
        <v>584</v>
      </c>
      <c r="V83" s="218" t="s">
        <v>584</v>
      </c>
      <c r="W83" s="218"/>
      <c r="X83" s="218"/>
      <c r="Y83" s="218" t="s">
        <v>584</v>
      </c>
      <c r="Z83" s="218" t="s">
        <v>584</v>
      </c>
      <c r="AA83" s="146"/>
      <c r="AB83" s="146"/>
      <c r="AC83" s="146"/>
      <c r="AD83" s="146"/>
      <c r="AE83" s="146"/>
      <c r="AF83" s="146"/>
    </row>
    <row r="84" spans="1:32">
      <c r="A84" s="146"/>
      <c r="B84" s="207" t="s">
        <v>715</v>
      </c>
      <c r="C84" s="208" t="s">
        <v>584</v>
      </c>
      <c r="D84" s="208" t="s">
        <v>584</v>
      </c>
      <c r="E84" s="208" t="s">
        <v>584</v>
      </c>
      <c r="F84" s="208" t="s">
        <v>584</v>
      </c>
      <c r="G84" s="208" t="s">
        <v>584</v>
      </c>
      <c r="H84" s="208" t="s">
        <v>584</v>
      </c>
      <c r="I84" s="209" t="s">
        <v>584</v>
      </c>
      <c r="J84" s="209" t="s">
        <v>584</v>
      </c>
      <c r="K84" s="218" t="s">
        <v>583</v>
      </c>
      <c r="L84" s="218" t="s">
        <v>583</v>
      </c>
      <c r="M84" s="218" t="s">
        <v>583</v>
      </c>
      <c r="N84" s="218" t="s">
        <v>583</v>
      </c>
      <c r="O84" s="218" t="s">
        <v>583</v>
      </c>
      <c r="P84" s="218" t="s">
        <v>583</v>
      </c>
      <c r="Q84" s="218" t="s">
        <v>584</v>
      </c>
      <c r="R84" s="218" t="s">
        <v>584</v>
      </c>
      <c r="S84" s="218"/>
      <c r="T84" s="218" t="s">
        <v>584</v>
      </c>
      <c r="U84" s="218" t="s">
        <v>584</v>
      </c>
      <c r="V84" s="218" t="s">
        <v>584</v>
      </c>
      <c r="W84" s="218"/>
      <c r="X84" s="218"/>
      <c r="Y84" s="218" t="s">
        <v>584</v>
      </c>
      <c r="Z84" s="218" t="s">
        <v>584</v>
      </c>
      <c r="AA84" s="146"/>
      <c r="AB84" s="146"/>
      <c r="AC84" s="146"/>
      <c r="AD84" s="146"/>
      <c r="AE84" s="146"/>
      <c r="AF84" s="146"/>
    </row>
    <row r="85" spans="1:32">
      <c r="A85" s="146"/>
      <c r="B85" s="207" t="s">
        <v>716</v>
      </c>
      <c r="C85" s="208" t="s">
        <v>584</v>
      </c>
      <c r="D85" s="208" t="s">
        <v>584</v>
      </c>
      <c r="E85" s="208" t="s">
        <v>584</v>
      </c>
      <c r="F85" s="208" t="s">
        <v>584</v>
      </c>
      <c r="G85" s="209" t="s">
        <v>584</v>
      </c>
      <c r="H85" s="209" t="s">
        <v>584</v>
      </c>
      <c r="I85" s="209" t="s">
        <v>584</v>
      </c>
      <c r="J85" s="209" t="s">
        <v>584</v>
      </c>
      <c r="K85" s="218" t="s">
        <v>583</v>
      </c>
      <c r="L85" s="218" t="s">
        <v>584</v>
      </c>
      <c r="M85" s="218" t="s">
        <v>584</v>
      </c>
      <c r="N85" s="218" t="s">
        <v>584</v>
      </c>
      <c r="O85" s="218" t="s">
        <v>584</v>
      </c>
      <c r="P85" s="218" t="s">
        <v>584</v>
      </c>
      <c r="Q85" s="218" t="s">
        <v>584</v>
      </c>
      <c r="R85" s="218" t="s">
        <v>584</v>
      </c>
      <c r="S85" s="218"/>
      <c r="T85" s="218" t="s">
        <v>584</v>
      </c>
      <c r="U85" s="218" t="s">
        <v>584</v>
      </c>
      <c r="V85" s="218" t="s">
        <v>584</v>
      </c>
      <c r="W85" s="218"/>
      <c r="X85" s="218"/>
      <c r="Y85" s="218" t="s">
        <v>584</v>
      </c>
      <c r="Z85" s="218" t="s">
        <v>584</v>
      </c>
      <c r="AA85" s="146"/>
      <c r="AB85" s="146"/>
      <c r="AC85" s="146"/>
      <c r="AD85" s="146"/>
      <c r="AE85" s="146"/>
      <c r="AF85" s="146"/>
    </row>
    <row r="86" spans="1:32">
      <c r="A86" s="146"/>
      <c r="B86" s="207" t="s">
        <v>717</v>
      </c>
      <c r="C86" s="208" t="s">
        <v>584</v>
      </c>
      <c r="D86" s="208" t="s">
        <v>584</v>
      </c>
      <c r="E86" s="208" t="s">
        <v>584</v>
      </c>
      <c r="F86" s="208" t="s">
        <v>584</v>
      </c>
      <c r="G86" s="209" t="s">
        <v>584</v>
      </c>
      <c r="H86" s="209" t="s">
        <v>584</v>
      </c>
      <c r="I86" s="209" t="s">
        <v>584</v>
      </c>
      <c r="J86" s="209" t="s">
        <v>584</v>
      </c>
      <c r="K86" s="218" t="s">
        <v>583</v>
      </c>
      <c r="L86" s="218" t="s">
        <v>584</v>
      </c>
      <c r="M86" s="218" t="s">
        <v>584</v>
      </c>
      <c r="N86" s="218" t="s">
        <v>584</v>
      </c>
      <c r="O86" s="218" t="s">
        <v>584</v>
      </c>
      <c r="P86" s="218" t="s">
        <v>584</v>
      </c>
      <c r="Q86" s="218" t="s">
        <v>584</v>
      </c>
      <c r="R86" s="218" t="s">
        <v>584</v>
      </c>
      <c r="S86" s="218"/>
      <c r="T86" s="218" t="s">
        <v>584</v>
      </c>
      <c r="U86" s="218" t="s">
        <v>584</v>
      </c>
      <c r="V86" s="218" t="s">
        <v>584</v>
      </c>
      <c r="W86" s="218"/>
      <c r="X86" s="218"/>
      <c r="Y86" s="218" t="s">
        <v>584</v>
      </c>
      <c r="Z86" s="218" t="s">
        <v>584</v>
      </c>
      <c r="AA86" s="146"/>
      <c r="AB86" s="146"/>
      <c r="AC86" s="146"/>
      <c r="AD86" s="146"/>
      <c r="AE86" s="146"/>
      <c r="AF86" s="146"/>
    </row>
    <row r="87" spans="1:32">
      <c r="A87" s="146"/>
      <c r="B87" s="207" t="s">
        <v>718</v>
      </c>
      <c r="C87" s="208" t="s">
        <v>584</v>
      </c>
      <c r="D87" s="208" t="s">
        <v>584</v>
      </c>
      <c r="E87" s="208" t="s">
        <v>584</v>
      </c>
      <c r="F87" s="208" t="s">
        <v>584</v>
      </c>
      <c r="G87" s="209" t="s">
        <v>584</v>
      </c>
      <c r="H87" s="209" t="s">
        <v>584</v>
      </c>
      <c r="I87" s="209" t="s">
        <v>583</v>
      </c>
      <c r="J87" s="209" t="s">
        <v>583</v>
      </c>
      <c r="K87" s="218" t="s">
        <v>583</v>
      </c>
      <c r="L87" s="218" t="s">
        <v>583</v>
      </c>
      <c r="M87" s="218" t="s">
        <v>583</v>
      </c>
      <c r="N87" s="218" t="s">
        <v>583</v>
      </c>
      <c r="O87" s="218" t="s">
        <v>583</v>
      </c>
      <c r="P87" s="218" t="s">
        <v>583</v>
      </c>
      <c r="Q87" s="218" t="s">
        <v>584</v>
      </c>
      <c r="R87" s="218" t="s">
        <v>584</v>
      </c>
      <c r="S87" s="218"/>
      <c r="T87" s="218" t="s">
        <v>584</v>
      </c>
      <c r="U87" s="218" t="s">
        <v>584</v>
      </c>
      <c r="V87" s="218" t="s">
        <v>584</v>
      </c>
      <c r="W87" s="218"/>
      <c r="X87" s="218"/>
      <c r="Y87" s="218" t="s">
        <v>584</v>
      </c>
      <c r="Z87" s="218" t="s">
        <v>584</v>
      </c>
      <c r="AA87" s="146"/>
      <c r="AB87" s="146"/>
      <c r="AC87" s="146"/>
      <c r="AD87" s="146"/>
      <c r="AE87" s="146"/>
      <c r="AF87" s="146"/>
    </row>
    <row r="88" spans="1:32">
      <c r="A88" s="146"/>
      <c r="B88" s="370" t="s">
        <v>719</v>
      </c>
      <c r="C88" s="371"/>
      <c r="D88" s="371"/>
      <c r="E88" s="371"/>
      <c r="F88" s="371"/>
      <c r="G88" s="371"/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2"/>
      <c r="AA88" s="146"/>
      <c r="AB88" s="146"/>
      <c r="AC88" s="146"/>
      <c r="AD88" s="146"/>
      <c r="AE88" s="146"/>
      <c r="AF88" s="146"/>
    </row>
    <row r="89" spans="1:32">
      <c r="A89" s="146"/>
      <c r="B89" s="207" t="s">
        <v>720</v>
      </c>
      <c r="C89" s="208" t="s">
        <v>721</v>
      </c>
      <c r="D89" s="208" t="s">
        <v>721</v>
      </c>
      <c r="E89" s="208" t="s">
        <v>721</v>
      </c>
      <c r="F89" s="208" t="s">
        <v>721</v>
      </c>
      <c r="G89" s="209" t="s">
        <v>722</v>
      </c>
      <c r="H89" s="209" t="s">
        <v>722</v>
      </c>
      <c r="I89" s="209" t="s">
        <v>723</v>
      </c>
      <c r="J89" s="209" t="s">
        <v>723</v>
      </c>
      <c r="K89" s="208" t="s">
        <v>723</v>
      </c>
      <c r="L89" s="208" t="s">
        <v>723</v>
      </c>
      <c r="M89" s="208" t="s">
        <v>723</v>
      </c>
      <c r="N89" s="208" t="s">
        <v>723</v>
      </c>
      <c r="O89" s="208" t="s">
        <v>723</v>
      </c>
      <c r="P89" s="208" t="s">
        <v>723</v>
      </c>
      <c r="Q89" s="223" t="s">
        <v>724</v>
      </c>
      <c r="R89" s="223" t="s">
        <v>724</v>
      </c>
      <c r="S89" s="223"/>
      <c r="T89" s="223" t="s">
        <v>724</v>
      </c>
      <c r="U89" s="223" t="s">
        <v>724</v>
      </c>
      <c r="V89" s="223" t="s">
        <v>724</v>
      </c>
      <c r="W89" s="223"/>
      <c r="X89" s="223"/>
      <c r="Y89" s="223" t="s">
        <v>724</v>
      </c>
      <c r="Z89" s="223" t="s">
        <v>724</v>
      </c>
      <c r="AA89" s="146"/>
      <c r="AB89" s="146"/>
      <c r="AC89" s="146"/>
      <c r="AD89" s="146"/>
      <c r="AE89" s="146"/>
      <c r="AF89" s="146"/>
    </row>
    <row r="90" spans="1:32">
      <c r="A90" s="146"/>
      <c r="B90" s="207" t="s">
        <v>606</v>
      </c>
      <c r="C90" s="208">
        <v>32</v>
      </c>
      <c r="D90" s="208">
        <v>32</v>
      </c>
      <c r="E90" s="208">
        <v>32</v>
      </c>
      <c r="F90" s="208">
        <v>32</v>
      </c>
      <c r="G90" s="217">
        <v>30</v>
      </c>
      <c r="H90" s="217">
        <v>30</v>
      </c>
      <c r="I90" s="222">
        <v>30</v>
      </c>
      <c r="J90" s="222">
        <v>30</v>
      </c>
      <c r="K90" s="218">
        <v>30</v>
      </c>
      <c r="L90" s="218">
        <v>30</v>
      </c>
      <c r="M90" s="218">
        <v>30</v>
      </c>
      <c r="N90" s="218">
        <v>30</v>
      </c>
      <c r="O90" s="218">
        <v>30</v>
      </c>
      <c r="P90" s="218">
        <v>30</v>
      </c>
      <c r="Q90" s="229">
        <v>30</v>
      </c>
      <c r="R90" s="218">
        <v>30</v>
      </c>
      <c r="S90" s="218"/>
      <c r="T90" s="218">
        <v>30</v>
      </c>
      <c r="U90" s="218">
        <v>30</v>
      </c>
      <c r="V90" s="218">
        <v>30</v>
      </c>
      <c r="W90" s="218"/>
      <c r="X90" s="218"/>
      <c r="Y90" s="218">
        <v>30</v>
      </c>
      <c r="Z90" s="218">
        <v>30</v>
      </c>
      <c r="AA90" s="146"/>
      <c r="AB90" s="146"/>
      <c r="AC90" s="146"/>
      <c r="AD90" s="146"/>
      <c r="AE90" s="146"/>
      <c r="AF90" s="146"/>
    </row>
    <row r="91" spans="1:32">
      <c r="A91" s="146"/>
      <c r="B91" s="207" t="s">
        <v>619</v>
      </c>
      <c r="C91" s="208">
        <v>35</v>
      </c>
      <c r="D91" s="208">
        <v>35</v>
      </c>
      <c r="E91" s="208">
        <v>35</v>
      </c>
      <c r="F91" s="208">
        <v>35</v>
      </c>
      <c r="G91" s="224">
        <v>32</v>
      </c>
      <c r="H91" s="224">
        <v>32</v>
      </c>
      <c r="I91" s="229">
        <v>33</v>
      </c>
      <c r="J91" s="229">
        <v>33</v>
      </c>
      <c r="K91" s="229">
        <v>33</v>
      </c>
      <c r="L91" s="229">
        <v>33</v>
      </c>
      <c r="M91" s="229">
        <v>33</v>
      </c>
      <c r="N91" s="229">
        <v>33</v>
      </c>
      <c r="O91" s="229">
        <v>33</v>
      </c>
      <c r="P91" s="229">
        <v>33</v>
      </c>
      <c r="Q91" s="218">
        <v>32</v>
      </c>
      <c r="R91" s="218">
        <v>32</v>
      </c>
      <c r="S91" s="218"/>
      <c r="T91" s="218">
        <v>32</v>
      </c>
      <c r="U91" s="218">
        <v>32</v>
      </c>
      <c r="V91" s="218">
        <v>32</v>
      </c>
      <c r="W91" s="218"/>
      <c r="X91" s="218"/>
      <c r="Y91" s="218">
        <v>32</v>
      </c>
      <c r="Z91" s="218">
        <v>32</v>
      </c>
      <c r="AA91" s="146"/>
      <c r="AB91" s="146"/>
      <c r="AC91" s="146"/>
      <c r="AD91" s="146"/>
      <c r="AE91" s="146"/>
      <c r="AF91" s="146"/>
    </row>
    <row r="92" spans="1:32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</row>
  </sheetData>
  <mergeCells count="7">
    <mergeCell ref="B88:Z88"/>
    <mergeCell ref="B2:C4"/>
    <mergeCell ref="B6:T6"/>
    <mergeCell ref="B50:T50"/>
    <mergeCell ref="B53:Z53"/>
    <mergeCell ref="B65:Z65"/>
    <mergeCell ref="B75:Z7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35"/>
  <sheetViews>
    <sheetView showGridLines="0" zoomScale="70" zoomScaleNormal="70" workbookViewId="0">
      <selection activeCell="G45" sqref="G45"/>
    </sheetView>
  </sheetViews>
  <sheetFormatPr defaultRowHeight="14.5"/>
  <cols>
    <col min="1" max="1" width="4.1796875" style="246" customWidth="1"/>
    <col min="2" max="2" width="18.54296875" style="246" customWidth="1"/>
    <col min="3" max="3" width="19" style="246" customWidth="1"/>
    <col min="4" max="4" width="24.54296875" style="246" customWidth="1"/>
    <col min="5" max="5" width="23.7265625" style="246" customWidth="1"/>
    <col min="6" max="6" width="23.453125" style="246" customWidth="1"/>
    <col min="7" max="7" width="23" style="246" customWidth="1"/>
    <col min="8" max="8" width="26.1796875" style="246" customWidth="1"/>
    <col min="9" max="9" width="23.81640625" style="239" customWidth="1"/>
    <col min="11" max="11" width="24.26953125" style="246" customWidth="1"/>
    <col min="12" max="12" width="18.7265625" style="246" customWidth="1"/>
    <col min="13" max="13" width="24" style="246" customWidth="1"/>
    <col min="14" max="14" width="23.453125" style="246" customWidth="1"/>
    <col min="17" max="17" width="31.453125" style="246" customWidth="1"/>
  </cols>
  <sheetData>
    <row r="1" spans="1:17" ht="25.5" customHeight="1">
      <c r="A1" s="1"/>
      <c r="B1" s="388" t="s">
        <v>725</v>
      </c>
      <c r="C1" s="335"/>
      <c r="D1" s="335"/>
      <c r="E1" s="335"/>
      <c r="F1" s="1"/>
      <c r="G1" s="1"/>
      <c r="H1" s="1"/>
      <c r="I1" s="3"/>
      <c r="J1" s="1"/>
      <c r="K1" s="1"/>
      <c r="L1" s="1"/>
      <c r="M1" s="1"/>
      <c r="N1" s="1"/>
      <c r="O1" s="1"/>
      <c r="P1" s="1"/>
      <c r="Q1" s="1"/>
    </row>
    <row r="2" spans="1:17" ht="15.75" customHeight="1" thickBot="1">
      <c r="A2" s="1"/>
      <c r="E2" s="4"/>
    </row>
    <row r="3" spans="1:17" ht="36.75" customHeight="1" thickBot="1">
      <c r="A3" s="1"/>
      <c r="B3" s="390" t="s">
        <v>726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32"/>
    </row>
    <row r="4" spans="1:17">
      <c r="A4" s="1"/>
      <c r="E4" s="4"/>
    </row>
    <row r="5" spans="1:17">
      <c r="A5" s="1"/>
      <c r="E5" s="4"/>
    </row>
    <row r="6" spans="1:17">
      <c r="A6" s="1"/>
      <c r="E6" s="4"/>
    </row>
    <row r="7" spans="1:17">
      <c r="A7" s="1"/>
      <c r="E7" s="4"/>
    </row>
    <row r="8" spans="1:17">
      <c r="A8" s="1"/>
      <c r="E8" s="4"/>
    </row>
    <row r="9" spans="1:17" ht="15.75" customHeight="1" thickBot="1">
      <c r="A9" s="1"/>
      <c r="E9" s="4"/>
    </row>
    <row r="10" spans="1:17" ht="21.75" customHeight="1" thickBot="1">
      <c r="A10" s="1"/>
      <c r="B10" s="383" t="s">
        <v>119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32"/>
    </row>
    <row r="11" spans="1:17">
      <c r="A11" s="1"/>
      <c r="E11" s="4"/>
    </row>
    <row r="12" spans="1:17" ht="36" customHeight="1">
      <c r="A12" s="1"/>
      <c r="B12" s="249" t="s">
        <v>727</v>
      </c>
      <c r="C12" s="249" t="s">
        <v>23</v>
      </c>
      <c r="D12" s="249" t="s">
        <v>728</v>
      </c>
      <c r="E12" s="249" t="s">
        <v>729</v>
      </c>
      <c r="F12" s="249" t="s">
        <v>730</v>
      </c>
      <c r="G12" s="249" t="s">
        <v>731</v>
      </c>
      <c r="H12" s="249" t="s">
        <v>606</v>
      </c>
      <c r="I12" s="384" t="s">
        <v>732</v>
      </c>
      <c r="J12" s="371"/>
      <c r="K12" s="371"/>
      <c r="L12" s="371"/>
      <c r="M12" s="371"/>
      <c r="N12" s="372"/>
      <c r="O12" s="384" t="s">
        <v>733</v>
      </c>
      <c r="P12" s="371"/>
      <c r="Q12" s="372"/>
    </row>
    <row r="13" spans="1:17">
      <c r="A13" s="1"/>
      <c r="B13" s="251" t="s">
        <v>734</v>
      </c>
      <c r="C13" s="141" t="s">
        <v>735</v>
      </c>
      <c r="D13" s="142">
        <v>5</v>
      </c>
      <c r="E13" s="251" t="s">
        <v>736</v>
      </c>
      <c r="F13" s="251" t="s">
        <v>737</v>
      </c>
      <c r="G13" s="251" t="s">
        <v>738</v>
      </c>
      <c r="H13" s="251">
        <v>4.9000000000000004</v>
      </c>
      <c r="I13" s="385"/>
      <c r="J13" s="378"/>
      <c r="K13" s="378"/>
      <c r="L13" s="378"/>
      <c r="M13" s="378"/>
      <c r="N13" s="379"/>
      <c r="O13" s="377" t="s">
        <v>739</v>
      </c>
      <c r="P13" s="378"/>
      <c r="Q13" s="379"/>
    </row>
    <row r="14" spans="1:17">
      <c r="A14" s="1"/>
      <c r="B14" s="251" t="s">
        <v>734</v>
      </c>
      <c r="C14" s="141" t="s">
        <v>740</v>
      </c>
      <c r="D14" s="142">
        <v>5</v>
      </c>
      <c r="E14" s="251" t="s">
        <v>736</v>
      </c>
      <c r="F14" s="251" t="s">
        <v>737</v>
      </c>
      <c r="G14" s="251" t="s">
        <v>738</v>
      </c>
      <c r="H14" s="251">
        <v>4.9000000000000004</v>
      </c>
      <c r="I14" s="386"/>
      <c r="J14" s="335"/>
      <c r="K14" s="335"/>
      <c r="L14" s="335"/>
      <c r="M14" s="335"/>
      <c r="N14" s="387"/>
      <c r="O14" s="386"/>
      <c r="P14" s="335"/>
      <c r="Q14" s="387"/>
    </row>
    <row r="15" spans="1:17">
      <c r="A15" s="1"/>
      <c r="B15" s="251" t="s">
        <v>734</v>
      </c>
      <c r="C15" s="141" t="s">
        <v>741</v>
      </c>
      <c r="D15" s="142">
        <v>7</v>
      </c>
      <c r="E15" s="251" t="s">
        <v>736</v>
      </c>
      <c r="F15" s="251" t="s">
        <v>742</v>
      </c>
      <c r="G15" s="251" t="s">
        <v>743</v>
      </c>
      <c r="H15" s="251">
        <v>5.8</v>
      </c>
      <c r="I15" s="386"/>
      <c r="J15" s="335"/>
      <c r="K15" s="335"/>
      <c r="L15" s="335"/>
      <c r="M15" s="335"/>
      <c r="N15" s="387"/>
      <c r="O15" s="386"/>
      <c r="P15" s="335"/>
      <c r="Q15" s="387"/>
    </row>
    <row r="16" spans="1:17">
      <c r="A16" s="1"/>
      <c r="B16" s="251" t="s">
        <v>734</v>
      </c>
      <c r="C16" s="141" t="s">
        <v>744</v>
      </c>
      <c r="D16" s="142">
        <v>7</v>
      </c>
      <c r="E16" s="251" t="s">
        <v>736</v>
      </c>
      <c r="F16" s="251" t="s">
        <v>742</v>
      </c>
      <c r="G16" s="251" t="s">
        <v>743</v>
      </c>
      <c r="H16" s="251">
        <v>5.8</v>
      </c>
      <c r="I16" s="386"/>
      <c r="J16" s="335"/>
      <c r="K16" s="335"/>
      <c r="L16" s="335"/>
      <c r="M16" s="335"/>
      <c r="N16" s="387"/>
      <c r="O16" s="386"/>
      <c r="P16" s="335"/>
      <c r="Q16" s="387"/>
    </row>
    <row r="17" spans="1:17" ht="45" customHeight="1">
      <c r="A17" s="1"/>
      <c r="B17" s="251" t="s">
        <v>734</v>
      </c>
      <c r="C17" s="141" t="s">
        <v>745</v>
      </c>
      <c r="D17" s="251">
        <v>7</v>
      </c>
      <c r="E17" s="251" t="s">
        <v>736</v>
      </c>
      <c r="F17" s="143" t="s">
        <v>746</v>
      </c>
      <c r="G17" s="251" t="s">
        <v>743</v>
      </c>
      <c r="H17" s="251">
        <v>7.1</v>
      </c>
      <c r="I17" s="386"/>
      <c r="J17" s="335"/>
      <c r="K17" s="335"/>
      <c r="L17" s="335"/>
      <c r="M17" s="335"/>
      <c r="N17" s="387"/>
      <c r="O17" s="386"/>
      <c r="P17" s="335"/>
      <c r="Q17" s="387"/>
    </row>
    <row r="18" spans="1:17">
      <c r="A18" s="1"/>
      <c r="B18" s="251" t="s">
        <v>734</v>
      </c>
      <c r="C18" s="141" t="s">
        <v>747</v>
      </c>
      <c r="D18" s="251">
        <v>9</v>
      </c>
      <c r="E18" s="251" t="s">
        <v>736</v>
      </c>
      <c r="F18" s="251" t="s">
        <v>748</v>
      </c>
      <c r="G18" s="251" t="s">
        <v>749</v>
      </c>
      <c r="H18" s="251">
        <v>6.6</v>
      </c>
      <c r="I18" s="386"/>
      <c r="J18" s="335"/>
      <c r="K18" s="335"/>
      <c r="L18" s="335"/>
      <c r="M18" s="335"/>
      <c r="N18" s="387"/>
      <c r="O18" s="386"/>
      <c r="P18" s="335"/>
      <c r="Q18" s="387"/>
    </row>
    <row r="19" spans="1:17">
      <c r="A19" s="1"/>
      <c r="B19" s="251" t="s">
        <v>734</v>
      </c>
      <c r="C19" s="141" t="s">
        <v>750</v>
      </c>
      <c r="D19" s="251">
        <v>9</v>
      </c>
      <c r="E19" s="251" t="s">
        <v>736</v>
      </c>
      <c r="F19" s="251" t="s">
        <v>748</v>
      </c>
      <c r="G19" s="251" t="s">
        <v>749</v>
      </c>
      <c r="H19" s="251">
        <v>6.6</v>
      </c>
      <c r="I19" s="386"/>
      <c r="J19" s="335"/>
      <c r="K19" s="335"/>
      <c r="L19" s="335"/>
      <c r="M19" s="335"/>
      <c r="N19" s="387"/>
      <c r="O19" s="386"/>
      <c r="P19" s="335"/>
      <c r="Q19" s="387"/>
    </row>
    <row r="20" spans="1:17" ht="45" customHeight="1">
      <c r="A20" s="1"/>
      <c r="B20" s="251" t="s">
        <v>734</v>
      </c>
      <c r="C20" s="141" t="s">
        <v>751</v>
      </c>
      <c r="D20" s="251">
        <v>9</v>
      </c>
      <c r="E20" s="251" t="s">
        <v>736</v>
      </c>
      <c r="F20" s="143" t="s">
        <v>752</v>
      </c>
      <c r="G20" s="251" t="s">
        <v>749</v>
      </c>
      <c r="H20" s="251">
        <v>8.6</v>
      </c>
      <c r="I20" s="386"/>
      <c r="J20" s="335"/>
      <c r="K20" s="335"/>
      <c r="L20" s="335"/>
      <c r="M20" s="335"/>
      <c r="N20" s="387"/>
      <c r="O20" s="386"/>
      <c r="P20" s="335"/>
      <c r="Q20" s="387"/>
    </row>
    <row r="21" spans="1:17">
      <c r="A21" s="1"/>
      <c r="B21" s="251" t="s">
        <v>734</v>
      </c>
      <c r="C21" s="141" t="s">
        <v>753</v>
      </c>
      <c r="D21" s="251">
        <v>11</v>
      </c>
      <c r="E21" s="251" t="s">
        <v>736</v>
      </c>
      <c r="F21" s="251" t="s">
        <v>754</v>
      </c>
      <c r="G21" s="251" t="s">
        <v>755</v>
      </c>
      <c r="H21" s="251">
        <v>7.5</v>
      </c>
      <c r="I21" s="386"/>
      <c r="J21" s="335"/>
      <c r="K21" s="335"/>
      <c r="L21" s="335"/>
      <c r="M21" s="335"/>
      <c r="N21" s="387"/>
      <c r="O21" s="386"/>
      <c r="P21" s="335"/>
      <c r="Q21" s="387"/>
    </row>
    <row r="22" spans="1:17">
      <c r="A22" s="1"/>
      <c r="B22" s="251" t="s">
        <v>734</v>
      </c>
      <c r="C22" s="141" t="s">
        <v>756</v>
      </c>
      <c r="D22" s="251">
        <v>11</v>
      </c>
      <c r="E22" s="251" t="s">
        <v>736</v>
      </c>
      <c r="F22" s="251" t="s">
        <v>754</v>
      </c>
      <c r="G22" s="251" t="s">
        <v>755</v>
      </c>
      <c r="H22" s="251">
        <v>7.5</v>
      </c>
      <c r="I22" s="386"/>
      <c r="J22" s="335"/>
      <c r="K22" s="335"/>
      <c r="L22" s="335"/>
      <c r="M22" s="335"/>
      <c r="N22" s="387"/>
      <c r="O22" s="386"/>
      <c r="P22" s="335"/>
      <c r="Q22" s="387"/>
    </row>
    <row r="23" spans="1:17" ht="45" customHeight="1">
      <c r="A23" s="1"/>
      <c r="B23" s="251" t="s">
        <v>734</v>
      </c>
      <c r="C23" s="141" t="s">
        <v>757</v>
      </c>
      <c r="D23" s="251">
        <v>11</v>
      </c>
      <c r="E23" s="251" t="s">
        <v>736</v>
      </c>
      <c r="F23" s="143" t="s">
        <v>758</v>
      </c>
      <c r="G23" s="251" t="s">
        <v>755</v>
      </c>
      <c r="H23" s="251">
        <v>10.1</v>
      </c>
      <c r="I23" s="386"/>
      <c r="J23" s="335"/>
      <c r="K23" s="335"/>
      <c r="L23" s="335"/>
      <c r="M23" s="335"/>
      <c r="N23" s="387"/>
      <c r="O23" s="380"/>
      <c r="P23" s="381"/>
      <c r="Q23" s="382"/>
    </row>
    <row r="24" spans="1:17">
      <c r="A24" s="1"/>
      <c r="B24" s="251" t="s">
        <v>759</v>
      </c>
      <c r="C24" s="141" t="s">
        <v>760</v>
      </c>
      <c r="D24" s="251">
        <v>5</v>
      </c>
      <c r="E24" s="251" t="s">
        <v>736</v>
      </c>
      <c r="F24" s="251" t="s">
        <v>737</v>
      </c>
      <c r="G24" s="251" t="s">
        <v>738</v>
      </c>
      <c r="H24" s="251">
        <v>4.2</v>
      </c>
      <c r="I24" s="386"/>
      <c r="J24" s="335"/>
      <c r="K24" s="335"/>
      <c r="L24" s="335"/>
      <c r="M24" s="335"/>
      <c r="N24" s="387"/>
      <c r="O24" s="377" t="s">
        <v>761</v>
      </c>
      <c r="P24" s="378"/>
      <c r="Q24" s="379"/>
    </row>
    <row r="25" spans="1:17">
      <c r="A25" s="1"/>
      <c r="B25" s="251" t="s">
        <v>759</v>
      </c>
      <c r="C25" s="141" t="s">
        <v>762</v>
      </c>
      <c r="D25" s="251">
        <v>5</v>
      </c>
      <c r="E25" s="251" t="s">
        <v>736</v>
      </c>
      <c r="F25" s="251" t="s">
        <v>737</v>
      </c>
      <c r="G25" s="251" t="s">
        <v>738</v>
      </c>
      <c r="H25" s="251">
        <v>4.2</v>
      </c>
      <c r="I25" s="386"/>
      <c r="J25" s="335"/>
      <c r="K25" s="335"/>
      <c r="L25" s="335"/>
      <c r="M25" s="335"/>
      <c r="N25" s="387"/>
      <c r="O25" s="386"/>
      <c r="P25" s="335"/>
      <c r="Q25" s="387"/>
    </row>
    <row r="26" spans="1:17">
      <c r="A26" s="1"/>
      <c r="B26" s="251" t="s">
        <v>759</v>
      </c>
      <c r="C26" s="141" t="s">
        <v>763</v>
      </c>
      <c r="D26" s="251">
        <v>7</v>
      </c>
      <c r="E26" s="251" t="s">
        <v>736</v>
      </c>
      <c r="F26" s="251" t="s">
        <v>742</v>
      </c>
      <c r="G26" s="251" t="s">
        <v>743</v>
      </c>
      <c r="H26" s="251">
        <v>5.4</v>
      </c>
      <c r="I26" s="386"/>
      <c r="J26" s="335"/>
      <c r="K26" s="335"/>
      <c r="L26" s="335"/>
      <c r="M26" s="335"/>
      <c r="N26" s="387"/>
      <c r="O26" s="386"/>
      <c r="P26" s="335"/>
      <c r="Q26" s="387"/>
    </row>
    <row r="27" spans="1:17">
      <c r="A27" s="1"/>
      <c r="B27" s="251" t="s">
        <v>759</v>
      </c>
      <c r="C27" s="141" t="s">
        <v>764</v>
      </c>
      <c r="D27" s="141">
        <v>7</v>
      </c>
      <c r="E27" s="251" t="s">
        <v>736</v>
      </c>
      <c r="F27" s="251" t="s">
        <v>742</v>
      </c>
      <c r="G27" s="251" t="s">
        <v>743</v>
      </c>
      <c r="H27" s="141">
        <v>5.4</v>
      </c>
      <c r="I27" s="386"/>
      <c r="J27" s="335"/>
      <c r="K27" s="335"/>
      <c r="L27" s="335"/>
      <c r="M27" s="335"/>
      <c r="N27" s="387"/>
      <c r="O27" s="386"/>
      <c r="P27" s="335"/>
      <c r="Q27" s="387"/>
    </row>
    <row r="28" spans="1:17">
      <c r="A28" s="1"/>
      <c r="B28" s="251" t="s">
        <v>759</v>
      </c>
      <c r="C28" s="141" t="s">
        <v>765</v>
      </c>
      <c r="D28" s="251">
        <v>9</v>
      </c>
      <c r="E28" s="251" t="s">
        <v>736</v>
      </c>
      <c r="F28" s="251" t="s">
        <v>748</v>
      </c>
      <c r="G28" s="251" t="s">
        <v>749</v>
      </c>
      <c r="H28" s="251">
        <v>6.6</v>
      </c>
      <c r="I28" s="386"/>
      <c r="J28" s="335"/>
      <c r="K28" s="335"/>
      <c r="L28" s="335"/>
      <c r="M28" s="335"/>
      <c r="N28" s="387"/>
      <c r="O28" s="386"/>
      <c r="P28" s="335"/>
      <c r="Q28" s="387"/>
    </row>
    <row r="29" spans="1:17">
      <c r="A29" s="1"/>
      <c r="B29" s="251" t="s">
        <v>759</v>
      </c>
      <c r="C29" s="141" t="s">
        <v>766</v>
      </c>
      <c r="D29" s="251">
        <v>9</v>
      </c>
      <c r="E29" s="251" t="s">
        <v>736</v>
      </c>
      <c r="F29" s="251" t="s">
        <v>748</v>
      </c>
      <c r="G29" s="251" t="s">
        <v>749</v>
      </c>
      <c r="H29" s="251">
        <v>6.6</v>
      </c>
      <c r="I29" s="386"/>
      <c r="J29" s="335"/>
      <c r="K29" s="335"/>
      <c r="L29" s="335"/>
      <c r="M29" s="335"/>
      <c r="N29" s="387"/>
      <c r="O29" s="386"/>
      <c r="P29" s="335"/>
      <c r="Q29" s="387"/>
    </row>
    <row r="30" spans="1:17">
      <c r="A30" s="1"/>
      <c r="B30" s="251" t="s">
        <v>759</v>
      </c>
      <c r="C30" s="141" t="s">
        <v>767</v>
      </c>
      <c r="D30" s="251">
        <v>11</v>
      </c>
      <c r="E30" s="251" t="s">
        <v>736</v>
      </c>
      <c r="F30" s="251" t="s">
        <v>754</v>
      </c>
      <c r="G30" s="251" t="s">
        <v>755</v>
      </c>
      <c r="H30" s="251">
        <v>7.8</v>
      </c>
      <c r="I30" s="386"/>
      <c r="J30" s="335"/>
      <c r="K30" s="335"/>
      <c r="L30" s="335"/>
      <c r="M30" s="335"/>
      <c r="N30" s="387"/>
      <c r="O30" s="386"/>
      <c r="P30" s="335"/>
      <c r="Q30" s="387"/>
    </row>
    <row r="31" spans="1:17">
      <c r="A31" s="1"/>
      <c r="B31" s="251" t="s">
        <v>759</v>
      </c>
      <c r="C31" s="141" t="s">
        <v>768</v>
      </c>
      <c r="D31" s="251">
        <v>11</v>
      </c>
      <c r="E31" s="251" t="s">
        <v>736</v>
      </c>
      <c r="F31" s="251" t="s">
        <v>754</v>
      </c>
      <c r="G31" s="251" t="s">
        <v>755</v>
      </c>
      <c r="H31" s="251">
        <v>7.8</v>
      </c>
      <c r="I31" s="380"/>
      <c r="J31" s="381"/>
      <c r="K31" s="381"/>
      <c r="L31" s="381"/>
      <c r="M31" s="381"/>
      <c r="N31" s="382"/>
      <c r="O31" s="380"/>
      <c r="P31" s="381"/>
      <c r="Q31" s="382"/>
    </row>
    <row r="32" spans="1:17" ht="15.75" customHeight="1" thickBot="1">
      <c r="A32" s="1"/>
      <c r="E32" s="4"/>
    </row>
    <row r="33" spans="1:17" ht="21.75" customHeight="1" thickBot="1">
      <c r="A33" s="1"/>
      <c r="B33" s="383" t="s">
        <v>141</v>
      </c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2"/>
    </row>
    <row r="34" spans="1:17">
      <c r="A34" s="1"/>
      <c r="E34" s="4"/>
    </row>
    <row r="35" spans="1:17" ht="23">
      <c r="A35" s="1"/>
      <c r="B35" s="249" t="s">
        <v>727</v>
      </c>
      <c r="C35" s="249" t="s">
        <v>23</v>
      </c>
      <c r="D35" s="249" t="s">
        <v>729</v>
      </c>
      <c r="E35" s="249" t="s">
        <v>769</v>
      </c>
      <c r="F35" s="249" t="s">
        <v>770</v>
      </c>
      <c r="G35" s="249" t="s">
        <v>771</v>
      </c>
      <c r="H35" s="249" t="s">
        <v>606</v>
      </c>
      <c r="I35" s="384" t="s">
        <v>732</v>
      </c>
      <c r="J35" s="371"/>
      <c r="K35" s="371"/>
      <c r="L35" s="371"/>
      <c r="M35" s="371"/>
      <c r="N35" s="372"/>
      <c r="O35" s="384" t="s">
        <v>733</v>
      </c>
      <c r="P35" s="371"/>
      <c r="Q35" s="372"/>
    </row>
    <row r="36" spans="1:17">
      <c r="A36" s="1"/>
      <c r="B36" s="238" t="s">
        <v>734</v>
      </c>
      <c r="C36" s="238" t="s">
        <v>772</v>
      </c>
      <c r="D36" s="238" t="s">
        <v>773</v>
      </c>
      <c r="E36" s="251">
        <v>50</v>
      </c>
      <c r="F36" s="250" t="s">
        <v>774</v>
      </c>
      <c r="G36" s="250" t="s">
        <v>775</v>
      </c>
      <c r="H36" s="250">
        <v>1.1000000000000001</v>
      </c>
      <c r="I36" s="385"/>
      <c r="J36" s="378"/>
      <c r="K36" s="378"/>
      <c r="L36" s="378"/>
      <c r="M36" s="378"/>
      <c r="N36" s="379"/>
      <c r="O36" s="377" t="s">
        <v>776</v>
      </c>
      <c r="P36" s="378"/>
      <c r="Q36" s="379"/>
    </row>
    <row r="37" spans="1:17">
      <c r="A37" s="1"/>
      <c r="B37" s="238" t="s">
        <v>777</v>
      </c>
      <c r="C37" s="238" t="s">
        <v>778</v>
      </c>
      <c r="D37" s="238" t="s">
        <v>773</v>
      </c>
      <c r="E37" s="251">
        <v>50</v>
      </c>
      <c r="F37" s="250" t="s">
        <v>774</v>
      </c>
      <c r="G37" s="250" t="s">
        <v>775</v>
      </c>
      <c r="H37" s="250">
        <v>1.06</v>
      </c>
      <c r="I37" s="386"/>
      <c r="J37" s="335"/>
      <c r="K37" s="335"/>
      <c r="L37" s="335"/>
      <c r="M37" s="335"/>
      <c r="N37" s="387"/>
      <c r="O37" s="386"/>
      <c r="P37" s="335"/>
      <c r="Q37" s="387"/>
    </row>
    <row r="38" spans="1:17">
      <c r="A38" s="1"/>
      <c r="B38" s="238" t="s">
        <v>777</v>
      </c>
      <c r="C38" s="238" t="s">
        <v>779</v>
      </c>
      <c r="D38" s="238" t="s">
        <v>773</v>
      </c>
      <c r="E38" s="251">
        <v>50</v>
      </c>
      <c r="F38" s="250" t="s">
        <v>774</v>
      </c>
      <c r="G38" s="250" t="s">
        <v>775</v>
      </c>
      <c r="H38" s="250">
        <v>0.8</v>
      </c>
      <c r="I38" s="386"/>
      <c r="J38" s="335"/>
      <c r="K38" s="335"/>
      <c r="L38" s="335"/>
      <c r="M38" s="335"/>
      <c r="N38" s="387"/>
      <c r="O38" s="386"/>
      <c r="P38" s="335"/>
      <c r="Q38" s="387"/>
    </row>
    <row r="39" spans="1:17">
      <c r="A39" s="1"/>
      <c r="B39" s="238" t="s">
        <v>777</v>
      </c>
      <c r="C39" s="238" t="s">
        <v>780</v>
      </c>
      <c r="D39" s="238" t="s">
        <v>773</v>
      </c>
      <c r="E39" s="251">
        <v>50</v>
      </c>
      <c r="F39" s="250" t="s">
        <v>774</v>
      </c>
      <c r="G39" s="250" t="s">
        <v>775</v>
      </c>
      <c r="H39" s="250">
        <v>0.78</v>
      </c>
      <c r="I39" s="386"/>
      <c r="J39" s="335"/>
      <c r="K39" s="335"/>
      <c r="L39" s="335"/>
      <c r="M39" s="335"/>
      <c r="N39" s="387"/>
      <c r="O39" s="386"/>
      <c r="P39" s="335"/>
      <c r="Q39" s="387"/>
    </row>
    <row r="40" spans="1:17">
      <c r="A40" s="1"/>
      <c r="B40" s="238" t="s">
        <v>777</v>
      </c>
      <c r="C40" s="238" t="s">
        <v>781</v>
      </c>
      <c r="D40" s="238" t="s">
        <v>773</v>
      </c>
      <c r="E40" s="251">
        <v>50</v>
      </c>
      <c r="F40" s="250" t="s">
        <v>774</v>
      </c>
      <c r="G40" s="250" t="s">
        <v>775</v>
      </c>
      <c r="H40" s="250">
        <v>0.88</v>
      </c>
      <c r="I40" s="386"/>
      <c r="J40" s="335"/>
      <c r="K40" s="335"/>
      <c r="L40" s="335"/>
      <c r="M40" s="335"/>
      <c r="N40" s="387"/>
      <c r="O40" s="386"/>
      <c r="P40" s="335"/>
      <c r="Q40" s="387"/>
    </row>
    <row r="41" spans="1:17">
      <c r="A41" s="1"/>
      <c r="B41" s="238" t="s">
        <v>777</v>
      </c>
      <c r="C41" s="238" t="s">
        <v>782</v>
      </c>
      <c r="D41" s="238" t="s">
        <v>773</v>
      </c>
      <c r="E41" s="251">
        <v>50</v>
      </c>
      <c r="F41" s="250" t="s">
        <v>774</v>
      </c>
      <c r="G41" s="250" t="s">
        <v>775</v>
      </c>
      <c r="H41" s="250">
        <v>0.79</v>
      </c>
      <c r="I41" s="386"/>
      <c r="J41" s="335"/>
      <c r="K41" s="335"/>
      <c r="L41" s="335"/>
      <c r="M41" s="335"/>
      <c r="N41" s="387"/>
      <c r="O41" s="386"/>
      <c r="P41" s="335"/>
      <c r="Q41" s="387"/>
    </row>
    <row r="42" spans="1:17">
      <c r="A42" s="1"/>
      <c r="B42" s="144" t="s">
        <v>777</v>
      </c>
      <c r="C42" s="144" t="s">
        <v>783</v>
      </c>
      <c r="D42" s="144" t="s">
        <v>773</v>
      </c>
      <c r="E42" s="251">
        <v>50</v>
      </c>
      <c r="F42" s="250" t="s">
        <v>774</v>
      </c>
      <c r="G42" s="250" t="s">
        <v>775</v>
      </c>
      <c r="H42" s="250">
        <v>0.9</v>
      </c>
      <c r="I42" s="386"/>
      <c r="J42" s="335"/>
      <c r="K42" s="335"/>
      <c r="L42" s="335"/>
      <c r="M42" s="335"/>
      <c r="N42" s="387"/>
      <c r="O42" s="386"/>
      <c r="P42" s="335"/>
      <c r="Q42" s="387"/>
    </row>
    <row r="43" spans="1:17">
      <c r="A43" s="1"/>
      <c r="B43" s="144" t="s">
        <v>777</v>
      </c>
      <c r="C43" s="144" t="s">
        <v>784</v>
      </c>
      <c r="D43" s="144" t="s">
        <v>773</v>
      </c>
      <c r="E43" s="251">
        <v>50</v>
      </c>
      <c r="F43" s="250" t="s">
        <v>785</v>
      </c>
      <c r="G43" s="250" t="s">
        <v>775</v>
      </c>
      <c r="H43" s="250">
        <v>1.23</v>
      </c>
      <c r="I43" s="386"/>
      <c r="J43" s="335"/>
      <c r="K43" s="335"/>
      <c r="L43" s="335"/>
      <c r="M43" s="335"/>
      <c r="N43" s="387"/>
      <c r="O43" s="386"/>
      <c r="P43" s="335"/>
      <c r="Q43" s="387"/>
    </row>
    <row r="44" spans="1:17">
      <c r="A44" s="1"/>
      <c r="B44" s="144" t="s">
        <v>777</v>
      </c>
      <c r="C44" s="144" t="s">
        <v>786</v>
      </c>
      <c r="D44" s="144" t="s">
        <v>773</v>
      </c>
      <c r="E44" s="251">
        <v>50</v>
      </c>
      <c r="F44" s="250" t="s">
        <v>785</v>
      </c>
      <c r="G44" s="250" t="s">
        <v>775</v>
      </c>
      <c r="H44" s="250">
        <v>1.25</v>
      </c>
      <c r="I44" s="386"/>
      <c r="J44" s="335"/>
      <c r="K44" s="335"/>
      <c r="L44" s="335"/>
      <c r="M44" s="335"/>
      <c r="N44" s="387"/>
      <c r="O44" s="386"/>
      <c r="P44" s="335"/>
      <c r="Q44" s="387"/>
    </row>
    <row r="45" spans="1:17">
      <c r="A45" s="1"/>
      <c r="B45" s="144" t="s">
        <v>777</v>
      </c>
      <c r="C45" s="144" t="s">
        <v>787</v>
      </c>
      <c r="D45" s="144" t="s">
        <v>773</v>
      </c>
      <c r="E45" s="251">
        <v>50</v>
      </c>
      <c r="F45" s="250" t="s">
        <v>785</v>
      </c>
      <c r="G45" s="250" t="s">
        <v>775</v>
      </c>
      <c r="H45" s="250">
        <v>1.45</v>
      </c>
      <c r="I45" s="386"/>
      <c r="J45" s="335"/>
      <c r="K45" s="335"/>
      <c r="L45" s="335"/>
      <c r="M45" s="335"/>
      <c r="N45" s="387"/>
      <c r="O45" s="386"/>
      <c r="P45" s="335"/>
      <c r="Q45" s="387"/>
    </row>
    <row r="46" spans="1:17">
      <c r="A46" s="1"/>
      <c r="B46" s="144" t="s">
        <v>759</v>
      </c>
      <c r="C46" s="238" t="s">
        <v>788</v>
      </c>
      <c r="D46" s="144" t="s">
        <v>773</v>
      </c>
      <c r="E46" s="251">
        <v>50</v>
      </c>
      <c r="F46" s="250" t="s">
        <v>789</v>
      </c>
      <c r="G46" s="250" t="s">
        <v>775</v>
      </c>
      <c r="H46" s="250">
        <v>0.88</v>
      </c>
      <c r="I46" s="386"/>
      <c r="J46" s="335"/>
      <c r="K46" s="335"/>
      <c r="L46" s="335"/>
      <c r="M46" s="335"/>
      <c r="N46" s="387"/>
      <c r="O46" s="386"/>
      <c r="P46" s="335"/>
      <c r="Q46" s="387"/>
    </row>
    <row r="47" spans="1:17">
      <c r="A47" s="1"/>
      <c r="B47" s="144" t="s">
        <v>759</v>
      </c>
      <c r="C47" s="238" t="s">
        <v>790</v>
      </c>
      <c r="D47" s="144" t="s">
        <v>773</v>
      </c>
      <c r="E47" s="251">
        <v>50</v>
      </c>
      <c r="F47" s="250" t="s">
        <v>789</v>
      </c>
      <c r="G47" s="250" t="s">
        <v>775</v>
      </c>
      <c r="H47" s="250">
        <v>0.9</v>
      </c>
      <c r="I47" s="386"/>
      <c r="J47" s="335"/>
      <c r="K47" s="335"/>
      <c r="L47" s="335"/>
      <c r="M47" s="335"/>
      <c r="N47" s="387"/>
      <c r="O47" s="386"/>
      <c r="P47" s="335"/>
      <c r="Q47" s="387"/>
    </row>
    <row r="48" spans="1:17">
      <c r="A48" s="1"/>
      <c r="B48" s="144" t="s">
        <v>791</v>
      </c>
      <c r="C48" s="238" t="s">
        <v>792</v>
      </c>
      <c r="D48" s="144" t="s">
        <v>773</v>
      </c>
      <c r="E48" s="251">
        <v>50</v>
      </c>
      <c r="F48" s="250" t="s">
        <v>789</v>
      </c>
      <c r="G48" s="250" t="s">
        <v>775</v>
      </c>
      <c r="H48" s="250">
        <v>0.78</v>
      </c>
      <c r="I48" s="386"/>
      <c r="J48" s="335"/>
      <c r="K48" s="335"/>
      <c r="L48" s="335"/>
      <c r="M48" s="335"/>
      <c r="N48" s="387"/>
      <c r="O48" s="386"/>
      <c r="P48" s="335"/>
      <c r="Q48" s="387"/>
    </row>
    <row r="49" spans="1:17">
      <c r="A49" s="1"/>
      <c r="B49" s="144" t="s">
        <v>759</v>
      </c>
      <c r="C49" s="238" t="s">
        <v>793</v>
      </c>
      <c r="D49" s="144" t="s">
        <v>773</v>
      </c>
      <c r="E49" s="251">
        <v>50</v>
      </c>
      <c r="F49" s="250" t="s">
        <v>789</v>
      </c>
      <c r="G49" s="250" t="s">
        <v>775</v>
      </c>
      <c r="H49" s="250">
        <v>0.8</v>
      </c>
      <c r="I49" s="380"/>
      <c r="J49" s="381"/>
      <c r="K49" s="381"/>
      <c r="L49" s="381"/>
      <c r="M49" s="381"/>
      <c r="N49" s="382"/>
      <c r="O49" s="380"/>
      <c r="P49" s="381"/>
      <c r="Q49" s="382"/>
    </row>
    <row r="50" spans="1:17" ht="15.75" customHeight="1" thickBot="1">
      <c r="A50" s="1"/>
      <c r="B50" s="5"/>
      <c r="D50" s="240"/>
      <c r="E50" s="4"/>
      <c r="F50" s="240"/>
      <c r="G50" s="240"/>
      <c r="H50" s="240"/>
      <c r="I50" s="4"/>
      <c r="J50" s="240"/>
      <c r="K50" s="240"/>
      <c r="L50" s="240"/>
      <c r="M50" s="240"/>
      <c r="N50" s="240"/>
      <c r="O50" s="240"/>
      <c r="P50" s="240"/>
      <c r="Q50" s="240"/>
    </row>
    <row r="51" spans="1:17" ht="21.75" customHeight="1" thickBot="1">
      <c r="A51" s="1"/>
      <c r="B51" s="383" t="s">
        <v>794</v>
      </c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32"/>
    </row>
    <row r="52" spans="1:17">
      <c r="A52" s="1"/>
      <c r="B52" s="5"/>
      <c r="E52" s="4"/>
      <c r="I52" s="4"/>
      <c r="J52" s="240"/>
      <c r="K52" s="240"/>
      <c r="L52" s="240"/>
      <c r="M52" s="240"/>
      <c r="N52" s="240"/>
      <c r="O52" s="240"/>
      <c r="P52" s="240"/>
      <c r="Q52" s="240"/>
    </row>
    <row r="53" spans="1:17" ht="24" customHeight="1">
      <c r="A53" s="1"/>
      <c r="B53" s="249" t="s">
        <v>727</v>
      </c>
      <c r="C53" s="249" t="s">
        <v>23</v>
      </c>
      <c r="D53" s="249" t="s">
        <v>795</v>
      </c>
      <c r="E53" s="249" t="s">
        <v>796</v>
      </c>
      <c r="F53" s="249" t="s">
        <v>797</v>
      </c>
      <c r="G53" s="249" t="s">
        <v>798</v>
      </c>
      <c r="H53" s="249" t="s">
        <v>799</v>
      </c>
      <c r="I53" s="384" t="s">
        <v>732</v>
      </c>
      <c r="J53" s="371"/>
      <c r="K53" s="371"/>
      <c r="L53" s="371"/>
      <c r="M53" s="371"/>
      <c r="N53" s="372"/>
      <c r="O53" s="384" t="s">
        <v>733</v>
      </c>
      <c r="P53" s="371"/>
      <c r="Q53" s="372"/>
    </row>
    <row r="54" spans="1:17" ht="30" customHeight="1">
      <c r="A54" s="1"/>
      <c r="B54" s="251" t="s">
        <v>777</v>
      </c>
      <c r="C54" s="251" t="s">
        <v>800</v>
      </c>
      <c r="D54" s="251">
        <v>2000</v>
      </c>
      <c r="E54" s="143" t="s">
        <v>801</v>
      </c>
      <c r="F54" s="251" t="s">
        <v>773</v>
      </c>
      <c r="G54" s="251">
        <v>16</v>
      </c>
      <c r="H54" s="251">
        <v>1.6</v>
      </c>
      <c r="I54" s="389"/>
      <c r="J54" s="378"/>
      <c r="K54" s="378"/>
      <c r="L54" s="378"/>
      <c r="M54" s="378"/>
      <c r="N54" s="379"/>
      <c r="O54" s="377" t="s">
        <v>802</v>
      </c>
      <c r="P54" s="378"/>
      <c r="Q54" s="379"/>
    </row>
    <row r="55" spans="1:17" ht="30" customHeight="1">
      <c r="A55" s="1"/>
      <c r="B55" s="251" t="s">
        <v>777</v>
      </c>
      <c r="C55" s="251" t="s">
        <v>800</v>
      </c>
      <c r="D55" s="251">
        <v>2000</v>
      </c>
      <c r="E55" s="143" t="s">
        <v>801</v>
      </c>
      <c r="F55" s="251" t="s">
        <v>773</v>
      </c>
      <c r="G55" s="251">
        <v>9</v>
      </c>
      <c r="H55" s="251">
        <v>1.98</v>
      </c>
      <c r="I55" s="380"/>
      <c r="J55" s="381"/>
      <c r="K55" s="381"/>
      <c r="L55" s="381"/>
      <c r="M55" s="381"/>
      <c r="N55" s="382"/>
      <c r="O55" s="380"/>
      <c r="P55" s="381"/>
      <c r="Q55" s="382"/>
    </row>
    <row r="56" spans="1:17" ht="15.75" customHeight="1" thickBot="1">
      <c r="A56" s="1"/>
      <c r="B56" s="5"/>
      <c r="E56" s="4"/>
      <c r="I56" s="4"/>
      <c r="J56" s="240"/>
      <c r="K56" s="240"/>
      <c r="L56" s="240"/>
      <c r="M56" s="240"/>
      <c r="N56" s="240"/>
      <c r="O56" s="240"/>
      <c r="P56" s="240"/>
      <c r="Q56" s="240"/>
    </row>
    <row r="57" spans="1:17" ht="21.75" customHeight="1" thickBot="1">
      <c r="A57" s="1"/>
      <c r="B57" s="383" t="s">
        <v>157</v>
      </c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32"/>
    </row>
    <row r="58" spans="1:17">
      <c r="A58" s="1"/>
      <c r="E58" s="4"/>
    </row>
    <row r="59" spans="1:17" ht="24" customHeight="1">
      <c r="A59" s="1"/>
      <c r="B59" s="249" t="s">
        <v>727</v>
      </c>
      <c r="C59" s="249" t="s">
        <v>23</v>
      </c>
      <c r="D59" s="249" t="s">
        <v>795</v>
      </c>
      <c r="E59" s="249" t="s">
        <v>796</v>
      </c>
      <c r="F59" s="249" t="s">
        <v>803</v>
      </c>
      <c r="G59" s="249" t="s">
        <v>532</v>
      </c>
      <c r="H59" s="249" t="s">
        <v>804</v>
      </c>
      <c r="I59" s="384" t="s">
        <v>732</v>
      </c>
      <c r="J59" s="371"/>
      <c r="K59" s="371"/>
      <c r="L59" s="371"/>
      <c r="M59" s="371"/>
      <c r="N59" s="372"/>
      <c r="O59" s="384" t="s">
        <v>733</v>
      </c>
      <c r="P59" s="371"/>
      <c r="Q59" s="372"/>
    </row>
    <row r="60" spans="1:17">
      <c r="A60" s="1"/>
      <c r="B60" s="238" t="s">
        <v>805</v>
      </c>
      <c r="C60" s="144" t="s">
        <v>806</v>
      </c>
      <c r="D60" s="250">
        <v>1500</v>
      </c>
      <c r="E60" s="251" t="s">
        <v>807</v>
      </c>
      <c r="F60" s="250" t="s">
        <v>749</v>
      </c>
      <c r="G60" s="250" t="s">
        <v>736</v>
      </c>
      <c r="H60" s="250" t="s">
        <v>808</v>
      </c>
      <c r="I60" s="385"/>
      <c r="J60" s="378"/>
      <c r="K60" s="378"/>
      <c r="L60" s="378"/>
      <c r="M60" s="378"/>
      <c r="N60" s="379"/>
      <c r="O60" s="377" t="s">
        <v>809</v>
      </c>
      <c r="P60" s="378"/>
      <c r="Q60" s="379"/>
    </row>
    <row r="61" spans="1:17">
      <c r="A61" s="1"/>
      <c r="B61" s="238" t="s">
        <v>805</v>
      </c>
      <c r="C61" s="144" t="s">
        <v>810</v>
      </c>
      <c r="D61" s="250">
        <v>2000</v>
      </c>
      <c r="E61" s="251" t="s">
        <v>807</v>
      </c>
      <c r="F61" s="250" t="s">
        <v>755</v>
      </c>
      <c r="G61" s="250" t="s">
        <v>736</v>
      </c>
      <c r="H61" s="250" t="s">
        <v>808</v>
      </c>
      <c r="I61" s="386"/>
      <c r="J61" s="335"/>
      <c r="K61" s="335"/>
      <c r="L61" s="335"/>
      <c r="M61" s="335"/>
      <c r="N61" s="387"/>
      <c r="O61" s="386"/>
      <c r="P61" s="335"/>
      <c r="Q61" s="387"/>
    </row>
    <row r="62" spans="1:17">
      <c r="A62" s="1"/>
      <c r="B62" s="238" t="s">
        <v>805</v>
      </c>
      <c r="C62" s="144" t="s">
        <v>811</v>
      </c>
      <c r="D62" s="250">
        <v>500</v>
      </c>
      <c r="E62" s="251" t="s">
        <v>807</v>
      </c>
      <c r="F62" s="250" t="s">
        <v>738</v>
      </c>
      <c r="G62" s="250" t="s">
        <v>736</v>
      </c>
      <c r="H62" s="250" t="s">
        <v>808</v>
      </c>
      <c r="I62" s="386"/>
      <c r="J62" s="335"/>
      <c r="K62" s="335"/>
      <c r="L62" s="335"/>
      <c r="M62" s="335"/>
      <c r="N62" s="387"/>
      <c r="O62" s="386"/>
      <c r="P62" s="335"/>
      <c r="Q62" s="387"/>
    </row>
    <row r="63" spans="1:17">
      <c r="A63" s="1"/>
      <c r="B63" s="238" t="s">
        <v>805</v>
      </c>
      <c r="C63" s="144" t="s">
        <v>812</v>
      </c>
      <c r="D63" s="250">
        <v>1000</v>
      </c>
      <c r="E63" s="251" t="s">
        <v>807</v>
      </c>
      <c r="F63" s="250" t="s">
        <v>743</v>
      </c>
      <c r="G63" s="250" t="s">
        <v>736</v>
      </c>
      <c r="H63" s="250" t="s">
        <v>808</v>
      </c>
      <c r="I63" s="386"/>
      <c r="J63" s="335"/>
      <c r="K63" s="335"/>
      <c r="L63" s="335"/>
      <c r="M63" s="335"/>
      <c r="N63" s="387"/>
      <c r="O63" s="386"/>
      <c r="P63" s="335"/>
      <c r="Q63" s="387"/>
    </row>
    <row r="64" spans="1:17">
      <c r="A64" s="1"/>
      <c r="B64" s="238" t="s">
        <v>805</v>
      </c>
      <c r="C64" s="144" t="s">
        <v>813</v>
      </c>
      <c r="D64" s="250">
        <v>1500</v>
      </c>
      <c r="E64" s="251" t="s">
        <v>807</v>
      </c>
      <c r="F64" s="250" t="s">
        <v>749</v>
      </c>
      <c r="G64" s="250" t="s">
        <v>736</v>
      </c>
      <c r="H64" s="250" t="s">
        <v>808</v>
      </c>
      <c r="I64" s="386"/>
      <c r="J64" s="335"/>
      <c r="K64" s="335"/>
      <c r="L64" s="335"/>
      <c r="M64" s="335"/>
      <c r="N64" s="387"/>
      <c r="O64" s="386"/>
      <c r="P64" s="335"/>
      <c r="Q64" s="387"/>
    </row>
    <row r="65" spans="1:17">
      <c r="A65" s="1"/>
      <c r="B65" s="238" t="s">
        <v>805</v>
      </c>
      <c r="C65" s="144" t="s">
        <v>814</v>
      </c>
      <c r="D65" s="250">
        <v>2000</v>
      </c>
      <c r="E65" s="251" t="s">
        <v>807</v>
      </c>
      <c r="F65" s="250" t="s">
        <v>755</v>
      </c>
      <c r="G65" s="250" t="s">
        <v>736</v>
      </c>
      <c r="H65" s="250" t="s">
        <v>808</v>
      </c>
      <c r="I65" s="386"/>
      <c r="J65" s="335"/>
      <c r="K65" s="335"/>
      <c r="L65" s="335"/>
      <c r="M65" s="335"/>
      <c r="N65" s="387"/>
      <c r="O65" s="386"/>
      <c r="P65" s="335"/>
      <c r="Q65" s="387"/>
    </row>
    <row r="66" spans="1:17">
      <c r="A66" s="1"/>
      <c r="B66" s="238" t="s">
        <v>805</v>
      </c>
      <c r="C66" s="144" t="s">
        <v>815</v>
      </c>
      <c r="D66" s="250">
        <v>2500</v>
      </c>
      <c r="E66" s="251" t="s">
        <v>807</v>
      </c>
      <c r="F66" s="250" t="s">
        <v>816</v>
      </c>
      <c r="G66" s="250" t="s">
        <v>736</v>
      </c>
      <c r="H66" s="250" t="s">
        <v>808</v>
      </c>
      <c r="I66" s="386"/>
      <c r="J66" s="335"/>
      <c r="K66" s="335"/>
      <c r="L66" s="335"/>
      <c r="M66" s="335"/>
      <c r="N66" s="387"/>
      <c r="O66" s="380"/>
      <c r="P66" s="381"/>
      <c r="Q66" s="382"/>
    </row>
    <row r="67" spans="1:17">
      <c r="A67" s="1"/>
      <c r="B67" s="238" t="s">
        <v>805</v>
      </c>
      <c r="C67" s="144" t="s">
        <v>817</v>
      </c>
      <c r="D67" s="250">
        <v>500</v>
      </c>
      <c r="E67" s="251" t="s">
        <v>807</v>
      </c>
      <c r="F67" s="250" t="s">
        <v>738</v>
      </c>
      <c r="G67" s="250" t="s">
        <v>736</v>
      </c>
      <c r="H67" s="251" t="s">
        <v>818</v>
      </c>
      <c r="I67" s="386"/>
      <c r="J67" s="335"/>
      <c r="K67" s="335"/>
      <c r="L67" s="335"/>
      <c r="M67" s="335"/>
      <c r="N67" s="387"/>
      <c r="O67" s="377" t="s">
        <v>819</v>
      </c>
      <c r="P67" s="378"/>
      <c r="Q67" s="379"/>
    </row>
    <row r="68" spans="1:17">
      <c r="A68" s="1"/>
      <c r="B68" s="238" t="s">
        <v>805</v>
      </c>
      <c r="C68" s="144" t="s">
        <v>820</v>
      </c>
      <c r="D68" s="250">
        <v>1000</v>
      </c>
      <c r="E68" s="251" t="s">
        <v>807</v>
      </c>
      <c r="F68" s="250" t="s">
        <v>743</v>
      </c>
      <c r="G68" s="250" t="s">
        <v>736</v>
      </c>
      <c r="H68" s="251" t="s">
        <v>818</v>
      </c>
      <c r="I68" s="386"/>
      <c r="J68" s="335"/>
      <c r="K68" s="335"/>
      <c r="L68" s="335"/>
      <c r="M68" s="335"/>
      <c r="N68" s="387"/>
      <c r="O68" s="386"/>
      <c r="P68" s="335"/>
      <c r="Q68" s="387"/>
    </row>
    <row r="69" spans="1:17">
      <c r="A69" s="1"/>
      <c r="B69" s="238" t="s">
        <v>805</v>
      </c>
      <c r="C69" s="144" t="s">
        <v>821</v>
      </c>
      <c r="D69" s="250">
        <v>1500</v>
      </c>
      <c r="E69" s="251" t="s">
        <v>807</v>
      </c>
      <c r="F69" s="250" t="s">
        <v>749</v>
      </c>
      <c r="G69" s="250" t="s">
        <v>736</v>
      </c>
      <c r="H69" s="251" t="s">
        <v>818</v>
      </c>
      <c r="I69" s="386"/>
      <c r="J69" s="335"/>
      <c r="K69" s="335"/>
      <c r="L69" s="335"/>
      <c r="M69" s="335"/>
      <c r="N69" s="387"/>
      <c r="O69" s="386"/>
      <c r="P69" s="335"/>
      <c r="Q69" s="387"/>
    </row>
    <row r="70" spans="1:17">
      <c r="A70" s="1"/>
      <c r="B70" s="238" t="s">
        <v>805</v>
      </c>
      <c r="C70" s="144" t="s">
        <v>822</v>
      </c>
      <c r="D70" s="250">
        <v>2000</v>
      </c>
      <c r="E70" s="251" t="s">
        <v>807</v>
      </c>
      <c r="F70" s="250" t="s">
        <v>755</v>
      </c>
      <c r="G70" s="250" t="s">
        <v>736</v>
      </c>
      <c r="H70" s="251" t="s">
        <v>818</v>
      </c>
      <c r="I70" s="386"/>
      <c r="J70" s="335"/>
      <c r="K70" s="335"/>
      <c r="L70" s="335"/>
      <c r="M70" s="335"/>
      <c r="N70" s="387"/>
      <c r="O70" s="380"/>
      <c r="P70" s="381"/>
      <c r="Q70" s="382"/>
    </row>
    <row r="71" spans="1:17">
      <c r="A71" s="1"/>
      <c r="B71" s="238" t="s">
        <v>759</v>
      </c>
      <c r="C71" s="144" t="s">
        <v>823</v>
      </c>
      <c r="D71" s="250">
        <v>500</v>
      </c>
      <c r="E71" s="251" t="s">
        <v>807</v>
      </c>
      <c r="F71" s="250" t="s">
        <v>738</v>
      </c>
      <c r="G71" s="250" t="s">
        <v>736</v>
      </c>
      <c r="H71" s="250" t="s">
        <v>808</v>
      </c>
      <c r="I71" s="386"/>
      <c r="J71" s="335"/>
      <c r="K71" s="335"/>
      <c r="L71" s="335"/>
      <c r="M71" s="335"/>
      <c r="N71" s="387"/>
      <c r="O71" s="377" t="s">
        <v>809</v>
      </c>
      <c r="P71" s="378"/>
      <c r="Q71" s="379"/>
    </row>
    <row r="72" spans="1:17">
      <c r="A72" s="1"/>
      <c r="B72" s="238" t="s">
        <v>759</v>
      </c>
      <c r="C72" s="144" t="s">
        <v>824</v>
      </c>
      <c r="D72" s="250">
        <v>1000</v>
      </c>
      <c r="E72" s="251" t="s">
        <v>807</v>
      </c>
      <c r="F72" s="250" t="s">
        <v>743</v>
      </c>
      <c r="G72" s="250" t="s">
        <v>736</v>
      </c>
      <c r="H72" s="250" t="s">
        <v>808</v>
      </c>
      <c r="I72" s="386"/>
      <c r="J72" s="335"/>
      <c r="K72" s="335"/>
      <c r="L72" s="335"/>
      <c r="M72" s="335"/>
      <c r="N72" s="387"/>
      <c r="O72" s="386"/>
      <c r="P72" s="335"/>
      <c r="Q72" s="387"/>
    </row>
    <row r="73" spans="1:17">
      <c r="A73" s="1"/>
      <c r="B73" s="238" t="s">
        <v>759</v>
      </c>
      <c r="C73" s="144" t="s">
        <v>825</v>
      </c>
      <c r="D73" s="250">
        <v>1500</v>
      </c>
      <c r="E73" s="251" t="s">
        <v>807</v>
      </c>
      <c r="F73" s="250" t="s">
        <v>749</v>
      </c>
      <c r="G73" s="250" t="s">
        <v>736</v>
      </c>
      <c r="H73" s="250" t="s">
        <v>808</v>
      </c>
      <c r="I73" s="386"/>
      <c r="J73" s="335"/>
      <c r="K73" s="335"/>
      <c r="L73" s="335"/>
      <c r="M73" s="335"/>
      <c r="N73" s="387"/>
      <c r="O73" s="386"/>
      <c r="P73" s="335"/>
      <c r="Q73" s="387"/>
    </row>
    <row r="74" spans="1:17">
      <c r="A74" s="1"/>
      <c r="B74" s="238" t="s">
        <v>759</v>
      </c>
      <c r="C74" s="144" t="s">
        <v>826</v>
      </c>
      <c r="D74" s="250">
        <v>2000</v>
      </c>
      <c r="E74" s="251" t="s">
        <v>807</v>
      </c>
      <c r="F74" s="250" t="s">
        <v>755</v>
      </c>
      <c r="G74" s="250" t="s">
        <v>736</v>
      </c>
      <c r="H74" s="250" t="s">
        <v>808</v>
      </c>
      <c r="I74" s="386"/>
      <c r="J74" s="335"/>
      <c r="K74" s="335"/>
      <c r="L74" s="335"/>
      <c r="M74" s="335"/>
      <c r="N74" s="387"/>
      <c r="O74" s="380"/>
      <c r="P74" s="381"/>
      <c r="Q74" s="382"/>
    </row>
    <row r="75" spans="1:17">
      <c r="A75" s="1"/>
      <c r="B75" s="238" t="s">
        <v>759</v>
      </c>
      <c r="C75" s="144" t="s">
        <v>827</v>
      </c>
      <c r="D75" s="250">
        <v>1000</v>
      </c>
      <c r="E75" s="251" t="s">
        <v>807</v>
      </c>
      <c r="F75" s="250" t="s">
        <v>743</v>
      </c>
      <c r="G75" s="250" t="s">
        <v>736</v>
      </c>
      <c r="H75" s="251" t="s">
        <v>818</v>
      </c>
      <c r="I75" s="386"/>
      <c r="J75" s="335"/>
      <c r="K75" s="335"/>
      <c r="L75" s="335"/>
      <c r="M75" s="335"/>
      <c r="N75" s="387"/>
      <c r="O75" s="377" t="s">
        <v>819</v>
      </c>
      <c r="P75" s="378"/>
      <c r="Q75" s="379"/>
    </row>
    <row r="76" spans="1:17">
      <c r="A76" s="1"/>
      <c r="B76" s="238" t="s">
        <v>759</v>
      </c>
      <c r="C76" s="144" t="s">
        <v>828</v>
      </c>
      <c r="D76" s="250">
        <v>1500</v>
      </c>
      <c r="E76" s="251" t="s">
        <v>807</v>
      </c>
      <c r="F76" s="250" t="s">
        <v>749</v>
      </c>
      <c r="G76" s="250" t="s">
        <v>736</v>
      </c>
      <c r="H76" s="251" t="s">
        <v>818</v>
      </c>
      <c r="I76" s="386"/>
      <c r="J76" s="335"/>
      <c r="K76" s="335"/>
      <c r="L76" s="335"/>
      <c r="M76" s="335"/>
      <c r="N76" s="387"/>
      <c r="O76" s="386"/>
      <c r="P76" s="335"/>
      <c r="Q76" s="387"/>
    </row>
    <row r="77" spans="1:17">
      <c r="A77" s="1"/>
      <c r="B77" s="238" t="s">
        <v>759</v>
      </c>
      <c r="C77" s="144" t="s">
        <v>829</v>
      </c>
      <c r="D77" s="250">
        <v>2000</v>
      </c>
      <c r="E77" s="251" t="s">
        <v>807</v>
      </c>
      <c r="F77" s="250" t="s">
        <v>755</v>
      </c>
      <c r="G77" s="250" t="s">
        <v>736</v>
      </c>
      <c r="H77" s="251" t="s">
        <v>818</v>
      </c>
      <c r="I77" s="380"/>
      <c r="J77" s="381"/>
      <c r="K77" s="381"/>
      <c r="L77" s="381"/>
      <c r="M77" s="381"/>
      <c r="N77" s="382"/>
      <c r="O77" s="380"/>
      <c r="P77" s="381"/>
      <c r="Q77" s="382"/>
    </row>
    <row r="78" spans="1:17">
      <c r="A78" s="1"/>
      <c r="C78" s="5"/>
      <c r="D78" s="240"/>
      <c r="E78" s="4"/>
      <c r="F78" s="240"/>
      <c r="G78" s="240"/>
      <c r="H78" s="240"/>
      <c r="I78" s="240"/>
      <c r="J78" s="240"/>
      <c r="K78" s="240"/>
      <c r="L78" s="240"/>
      <c r="M78" s="240"/>
      <c r="N78" s="240"/>
      <c r="O78" s="6"/>
      <c r="P78" s="6"/>
      <c r="Q78" s="6"/>
    </row>
    <row r="79" spans="1:17" ht="15.75" customHeight="1" thickBot="1">
      <c r="A79" s="1"/>
      <c r="E79" s="4"/>
    </row>
    <row r="80" spans="1:17" ht="21.75" customHeight="1" thickBot="1">
      <c r="A80" s="1"/>
      <c r="B80" s="383" t="s">
        <v>170</v>
      </c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29"/>
      <c r="O80" s="329"/>
      <c r="P80" s="329"/>
      <c r="Q80" s="332"/>
    </row>
    <row r="81" spans="1:17">
      <c r="A81" s="1"/>
      <c r="E81" s="4"/>
    </row>
    <row r="82" spans="1:17" ht="24" customHeight="1">
      <c r="A82" s="1"/>
      <c r="B82" s="249" t="s">
        <v>727</v>
      </c>
      <c r="C82" s="249" t="s">
        <v>23</v>
      </c>
      <c r="D82" s="249" t="s">
        <v>830</v>
      </c>
      <c r="E82" s="249" t="s">
        <v>804</v>
      </c>
      <c r="F82" s="249" t="s">
        <v>803</v>
      </c>
      <c r="G82" s="249" t="s">
        <v>532</v>
      </c>
      <c r="H82" s="249" t="s">
        <v>798</v>
      </c>
      <c r="I82" s="249" t="s">
        <v>831</v>
      </c>
      <c r="J82" s="249" t="s">
        <v>606</v>
      </c>
      <c r="K82" s="249" t="s">
        <v>832</v>
      </c>
      <c r="L82" s="384" t="s">
        <v>732</v>
      </c>
      <c r="M82" s="371"/>
      <c r="N82" s="371"/>
      <c r="O82" s="371"/>
      <c r="P82" s="371"/>
      <c r="Q82" s="372"/>
    </row>
    <row r="83" spans="1:17">
      <c r="A83" s="1"/>
      <c r="B83" s="143" t="s">
        <v>777</v>
      </c>
      <c r="C83" s="143" t="s">
        <v>833</v>
      </c>
      <c r="D83" s="143">
        <v>2000</v>
      </c>
      <c r="E83" s="251" t="s">
        <v>834</v>
      </c>
      <c r="F83" s="251" t="s">
        <v>749</v>
      </c>
      <c r="G83" s="143" t="s">
        <v>533</v>
      </c>
      <c r="H83" s="143">
        <v>8.69</v>
      </c>
      <c r="I83" s="143" t="s">
        <v>775</v>
      </c>
      <c r="J83" s="143">
        <v>1.65</v>
      </c>
      <c r="K83" s="143" t="s">
        <v>835</v>
      </c>
      <c r="L83" s="391"/>
      <c r="M83" s="378"/>
      <c r="N83" s="378"/>
      <c r="O83" s="378"/>
      <c r="P83" s="378"/>
      <c r="Q83" s="379"/>
    </row>
    <row r="84" spans="1:17">
      <c r="A84" s="1"/>
      <c r="B84" s="143" t="s">
        <v>777</v>
      </c>
      <c r="C84" s="143" t="s">
        <v>836</v>
      </c>
      <c r="D84" s="143">
        <v>3000</v>
      </c>
      <c r="E84" s="251" t="s">
        <v>834</v>
      </c>
      <c r="F84" s="251" t="s">
        <v>816</v>
      </c>
      <c r="G84" s="143" t="s">
        <v>533</v>
      </c>
      <c r="H84" s="143">
        <v>13.04</v>
      </c>
      <c r="I84" s="143" t="s">
        <v>775</v>
      </c>
      <c r="J84" s="143">
        <v>3</v>
      </c>
      <c r="K84" s="143" t="s">
        <v>835</v>
      </c>
      <c r="L84" s="386"/>
      <c r="M84" s="335"/>
      <c r="N84" s="335"/>
      <c r="O84" s="335"/>
      <c r="P84" s="335"/>
      <c r="Q84" s="387"/>
    </row>
    <row r="85" spans="1:17">
      <c r="A85" s="1"/>
      <c r="B85" s="143" t="s">
        <v>777</v>
      </c>
      <c r="C85" s="143" t="s">
        <v>837</v>
      </c>
      <c r="D85" s="143">
        <v>2000</v>
      </c>
      <c r="E85" s="251" t="s">
        <v>834</v>
      </c>
      <c r="F85" s="251" t="s">
        <v>749</v>
      </c>
      <c r="G85" s="143" t="s">
        <v>533</v>
      </c>
      <c r="H85" s="143">
        <v>8.69</v>
      </c>
      <c r="I85" s="143" t="s">
        <v>775</v>
      </c>
      <c r="J85" s="143">
        <v>1.45</v>
      </c>
      <c r="K85" s="143" t="s">
        <v>838</v>
      </c>
      <c r="L85" s="386"/>
      <c r="M85" s="335"/>
      <c r="N85" s="335"/>
      <c r="O85" s="335"/>
      <c r="P85" s="335"/>
      <c r="Q85" s="387"/>
    </row>
    <row r="86" spans="1:17">
      <c r="A86" s="1"/>
      <c r="B86" s="143" t="s">
        <v>777</v>
      </c>
      <c r="C86" s="143" t="s">
        <v>839</v>
      </c>
      <c r="D86" s="143">
        <v>3000</v>
      </c>
      <c r="E86" s="251" t="s">
        <v>834</v>
      </c>
      <c r="F86" s="251" t="s">
        <v>816</v>
      </c>
      <c r="G86" s="143" t="s">
        <v>533</v>
      </c>
      <c r="H86" s="143">
        <v>13.04</v>
      </c>
      <c r="I86" s="143" t="s">
        <v>775</v>
      </c>
      <c r="J86" s="143">
        <v>2.6</v>
      </c>
      <c r="K86" s="143" t="s">
        <v>838</v>
      </c>
      <c r="L86" s="386"/>
      <c r="M86" s="335"/>
      <c r="N86" s="335"/>
      <c r="O86" s="335"/>
      <c r="P86" s="335"/>
      <c r="Q86" s="387"/>
    </row>
    <row r="87" spans="1:17" ht="30" customHeight="1">
      <c r="A87" s="1"/>
      <c r="B87" s="143" t="s">
        <v>777</v>
      </c>
      <c r="C87" s="143" t="s">
        <v>840</v>
      </c>
      <c r="D87" s="143">
        <v>2000</v>
      </c>
      <c r="E87" s="143" t="s">
        <v>841</v>
      </c>
      <c r="F87" s="251" t="s">
        <v>749</v>
      </c>
      <c r="G87" s="251" t="s">
        <v>736</v>
      </c>
      <c r="H87" s="143">
        <v>8.69</v>
      </c>
      <c r="I87" s="143" t="s">
        <v>842</v>
      </c>
      <c r="J87" s="143">
        <v>3.3</v>
      </c>
      <c r="K87" s="143" t="s">
        <v>838</v>
      </c>
      <c r="L87" s="386"/>
      <c r="M87" s="335"/>
      <c r="N87" s="335"/>
      <c r="O87" s="335"/>
      <c r="P87" s="335"/>
      <c r="Q87" s="387"/>
    </row>
    <row r="88" spans="1:17" ht="30" customHeight="1">
      <c r="A88" s="1"/>
      <c r="B88" s="143" t="s">
        <v>777</v>
      </c>
      <c r="C88" s="143" t="s">
        <v>843</v>
      </c>
      <c r="D88" s="143">
        <v>3000</v>
      </c>
      <c r="E88" s="143" t="s">
        <v>841</v>
      </c>
      <c r="F88" s="251" t="s">
        <v>816</v>
      </c>
      <c r="G88" s="251" t="s">
        <v>736</v>
      </c>
      <c r="H88" s="143">
        <v>13.04</v>
      </c>
      <c r="I88" s="143" t="s">
        <v>842</v>
      </c>
      <c r="J88" s="143">
        <v>3.3</v>
      </c>
      <c r="K88" s="143" t="s">
        <v>838</v>
      </c>
      <c r="L88" s="386"/>
      <c r="M88" s="335"/>
      <c r="N88" s="335"/>
      <c r="O88" s="335"/>
      <c r="P88" s="335"/>
      <c r="Q88" s="387"/>
    </row>
    <row r="89" spans="1:17" ht="30" customHeight="1">
      <c r="A89" s="1"/>
      <c r="B89" s="143" t="s">
        <v>777</v>
      </c>
      <c r="C89" s="143" t="s">
        <v>844</v>
      </c>
      <c r="D89" s="143">
        <v>4500</v>
      </c>
      <c r="E89" s="143" t="s">
        <v>841</v>
      </c>
      <c r="F89" s="251" t="s">
        <v>845</v>
      </c>
      <c r="G89" s="251" t="s">
        <v>736</v>
      </c>
      <c r="H89" s="143">
        <v>19</v>
      </c>
      <c r="I89" s="143" t="s">
        <v>842</v>
      </c>
      <c r="J89" s="143">
        <v>5.8</v>
      </c>
      <c r="K89" s="143" t="s">
        <v>838</v>
      </c>
      <c r="L89" s="386"/>
      <c r="M89" s="335"/>
      <c r="N89" s="335"/>
      <c r="O89" s="335"/>
      <c r="P89" s="335"/>
      <c r="Q89" s="387"/>
    </row>
    <row r="90" spans="1:17" ht="30" customHeight="1">
      <c r="A90" s="1"/>
      <c r="B90" s="143" t="s">
        <v>777</v>
      </c>
      <c r="C90" s="143" t="s">
        <v>846</v>
      </c>
      <c r="D90" s="143">
        <v>5000</v>
      </c>
      <c r="E90" s="143" t="s">
        <v>841</v>
      </c>
      <c r="F90" s="251" t="s">
        <v>847</v>
      </c>
      <c r="G90" s="143" t="s">
        <v>848</v>
      </c>
      <c r="H90" s="143">
        <v>7.22</v>
      </c>
      <c r="I90" s="143" t="s">
        <v>842</v>
      </c>
      <c r="J90" s="143">
        <v>6.1</v>
      </c>
      <c r="K90" s="143" t="s">
        <v>838</v>
      </c>
      <c r="L90" s="386"/>
      <c r="M90" s="335"/>
      <c r="N90" s="335"/>
      <c r="O90" s="335"/>
      <c r="P90" s="335"/>
      <c r="Q90" s="387"/>
    </row>
    <row r="91" spans="1:17" ht="30" customHeight="1">
      <c r="A91" s="1"/>
      <c r="B91" s="143" t="s">
        <v>777</v>
      </c>
      <c r="C91" s="143" t="s">
        <v>849</v>
      </c>
      <c r="D91" s="251">
        <v>6000</v>
      </c>
      <c r="E91" s="143" t="s">
        <v>841</v>
      </c>
      <c r="F91" s="251" t="s">
        <v>850</v>
      </c>
      <c r="G91" s="143" t="s">
        <v>848</v>
      </c>
      <c r="H91" s="251">
        <v>8.6</v>
      </c>
      <c r="I91" s="143" t="s">
        <v>842</v>
      </c>
      <c r="J91" s="251">
        <v>6.1</v>
      </c>
      <c r="K91" s="143" t="s">
        <v>838</v>
      </c>
      <c r="L91" s="386"/>
      <c r="M91" s="335"/>
      <c r="N91" s="335"/>
      <c r="O91" s="335"/>
      <c r="P91" s="335"/>
      <c r="Q91" s="387"/>
    </row>
    <row r="92" spans="1:17" ht="30" customHeight="1">
      <c r="A92" s="1"/>
      <c r="B92" s="143" t="s">
        <v>777</v>
      </c>
      <c r="C92" s="143" t="s">
        <v>851</v>
      </c>
      <c r="D92" s="251">
        <v>9000</v>
      </c>
      <c r="E92" s="143" t="s">
        <v>841</v>
      </c>
      <c r="F92" s="251" t="s">
        <v>852</v>
      </c>
      <c r="G92" s="143" t="s">
        <v>848</v>
      </c>
      <c r="H92" s="251">
        <v>13.04</v>
      </c>
      <c r="I92" s="143" t="s">
        <v>842</v>
      </c>
      <c r="J92" s="251">
        <v>10.5</v>
      </c>
      <c r="K92" s="143" t="s">
        <v>838</v>
      </c>
      <c r="L92" s="386"/>
      <c r="M92" s="335"/>
      <c r="N92" s="335"/>
      <c r="O92" s="335"/>
      <c r="P92" s="335"/>
      <c r="Q92" s="387"/>
    </row>
    <row r="93" spans="1:17" ht="30" customHeight="1">
      <c r="A93" s="1"/>
      <c r="B93" s="143" t="s">
        <v>777</v>
      </c>
      <c r="C93" s="143" t="s">
        <v>853</v>
      </c>
      <c r="D93" s="251">
        <v>15000</v>
      </c>
      <c r="E93" s="143" t="s">
        <v>841</v>
      </c>
      <c r="F93" s="251" t="s">
        <v>854</v>
      </c>
      <c r="G93" s="143" t="s">
        <v>848</v>
      </c>
      <c r="H93" s="251">
        <v>21.6</v>
      </c>
      <c r="I93" s="143" t="s">
        <v>842</v>
      </c>
      <c r="J93" s="251">
        <v>19.5</v>
      </c>
      <c r="K93" s="143" t="s">
        <v>838</v>
      </c>
      <c r="L93" s="386"/>
      <c r="M93" s="335"/>
      <c r="N93" s="335"/>
      <c r="O93" s="335"/>
      <c r="P93" s="335"/>
      <c r="Q93" s="387"/>
    </row>
    <row r="94" spans="1:17" ht="30" customHeight="1">
      <c r="A94" s="1"/>
      <c r="B94" s="143" t="s">
        <v>777</v>
      </c>
      <c r="C94" s="143" t="s">
        <v>855</v>
      </c>
      <c r="D94" s="251">
        <v>2000</v>
      </c>
      <c r="E94" s="143" t="s">
        <v>841</v>
      </c>
      <c r="F94" s="251" t="s">
        <v>749</v>
      </c>
      <c r="G94" s="251" t="s">
        <v>736</v>
      </c>
      <c r="H94" s="251">
        <v>8.69</v>
      </c>
      <c r="I94" s="143" t="s">
        <v>842</v>
      </c>
      <c r="J94" s="251">
        <v>4</v>
      </c>
      <c r="K94" s="251" t="s">
        <v>835</v>
      </c>
      <c r="L94" s="386"/>
      <c r="M94" s="335"/>
      <c r="N94" s="335"/>
      <c r="O94" s="335"/>
      <c r="P94" s="335"/>
      <c r="Q94" s="387"/>
    </row>
    <row r="95" spans="1:17" ht="30" customHeight="1">
      <c r="A95" s="1"/>
      <c r="B95" s="143" t="s">
        <v>777</v>
      </c>
      <c r="C95" s="143" t="s">
        <v>856</v>
      </c>
      <c r="D95" s="251">
        <v>3000</v>
      </c>
      <c r="E95" s="143" t="s">
        <v>841</v>
      </c>
      <c r="F95" s="251" t="s">
        <v>816</v>
      </c>
      <c r="G95" s="251" t="s">
        <v>736</v>
      </c>
      <c r="H95" s="251">
        <v>13.04</v>
      </c>
      <c r="I95" s="143" t="s">
        <v>842</v>
      </c>
      <c r="J95" s="251">
        <v>4.3</v>
      </c>
      <c r="K95" s="251" t="s">
        <v>835</v>
      </c>
      <c r="L95" s="386"/>
      <c r="M95" s="335"/>
      <c r="N95" s="335"/>
      <c r="O95" s="335"/>
      <c r="P95" s="335"/>
      <c r="Q95" s="387"/>
    </row>
    <row r="96" spans="1:17" ht="30" customHeight="1">
      <c r="A96" s="1"/>
      <c r="B96" s="143" t="s">
        <v>777</v>
      </c>
      <c r="C96" s="143" t="s">
        <v>857</v>
      </c>
      <c r="D96" s="251">
        <v>4500</v>
      </c>
      <c r="E96" s="143" t="s">
        <v>841</v>
      </c>
      <c r="F96" s="251" t="s">
        <v>845</v>
      </c>
      <c r="G96" s="251" t="s">
        <v>736</v>
      </c>
      <c r="H96" s="251">
        <v>19</v>
      </c>
      <c r="I96" s="143" t="s">
        <v>842</v>
      </c>
      <c r="J96" s="251">
        <v>5.5</v>
      </c>
      <c r="K96" s="251" t="s">
        <v>835</v>
      </c>
      <c r="L96" s="386"/>
      <c r="M96" s="335"/>
      <c r="N96" s="335"/>
      <c r="O96" s="335"/>
      <c r="P96" s="335"/>
      <c r="Q96" s="387"/>
    </row>
    <row r="97" spans="1:17" ht="30" customHeight="1">
      <c r="A97" s="1"/>
      <c r="B97" s="143" t="s">
        <v>777</v>
      </c>
      <c r="C97" s="143" t="s">
        <v>858</v>
      </c>
      <c r="D97" s="251">
        <v>5000</v>
      </c>
      <c r="E97" s="143" t="s">
        <v>841</v>
      </c>
      <c r="F97" s="251" t="s">
        <v>847</v>
      </c>
      <c r="G97" s="143" t="s">
        <v>848</v>
      </c>
      <c r="H97" s="251">
        <v>7.22</v>
      </c>
      <c r="I97" s="143" t="s">
        <v>842</v>
      </c>
      <c r="J97" s="251">
        <v>5.9</v>
      </c>
      <c r="K97" s="251" t="s">
        <v>835</v>
      </c>
      <c r="L97" s="386"/>
      <c r="M97" s="335"/>
      <c r="N97" s="335"/>
      <c r="O97" s="335"/>
      <c r="P97" s="335"/>
      <c r="Q97" s="387"/>
    </row>
    <row r="98" spans="1:17" ht="30" customHeight="1">
      <c r="A98" s="1"/>
      <c r="B98" s="143" t="s">
        <v>777</v>
      </c>
      <c r="C98" s="143" t="s">
        <v>859</v>
      </c>
      <c r="D98" s="251">
        <v>6000</v>
      </c>
      <c r="E98" s="143" t="s">
        <v>841</v>
      </c>
      <c r="F98" s="251" t="s">
        <v>850</v>
      </c>
      <c r="G98" s="143" t="s">
        <v>848</v>
      </c>
      <c r="H98" s="251">
        <v>8.6</v>
      </c>
      <c r="I98" s="143" t="s">
        <v>842</v>
      </c>
      <c r="J98" s="251">
        <v>5.9</v>
      </c>
      <c r="K98" s="251" t="s">
        <v>835</v>
      </c>
      <c r="L98" s="386"/>
      <c r="M98" s="335"/>
      <c r="N98" s="335"/>
      <c r="O98" s="335"/>
      <c r="P98" s="335"/>
      <c r="Q98" s="387"/>
    </row>
    <row r="99" spans="1:17" ht="30" customHeight="1">
      <c r="A99" s="1"/>
      <c r="B99" s="143" t="s">
        <v>777</v>
      </c>
      <c r="C99" s="143" t="s">
        <v>860</v>
      </c>
      <c r="D99" s="251">
        <v>9000</v>
      </c>
      <c r="E99" s="143" t="s">
        <v>841</v>
      </c>
      <c r="F99" s="251" t="s">
        <v>852</v>
      </c>
      <c r="G99" s="143" t="s">
        <v>848</v>
      </c>
      <c r="H99" s="251">
        <v>13.04</v>
      </c>
      <c r="I99" s="143" t="s">
        <v>842</v>
      </c>
      <c r="J99" s="251">
        <v>8.8000000000000007</v>
      </c>
      <c r="K99" s="251" t="s">
        <v>835</v>
      </c>
      <c r="L99" s="386"/>
      <c r="M99" s="335"/>
      <c r="N99" s="335"/>
      <c r="O99" s="335"/>
      <c r="P99" s="335"/>
      <c r="Q99" s="387"/>
    </row>
    <row r="100" spans="1:17">
      <c r="A100" s="1"/>
      <c r="B100" s="143" t="s">
        <v>791</v>
      </c>
      <c r="C100" s="143" t="s">
        <v>861</v>
      </c>
      <c r="D100" s="251">
        <v>2000</v>
      </c>
      <c r="E100" s="251" t="s">
        <v>834</v>
      </c>
      <c r="F100" s="251" t="s">
        <v>749</v>
      </c>
      <c r="G100" s="251" t="s">
        <v>533</v>
      </c>
      <c r="H100" s="251">
        <v>8.69</v>
      </c>
      <c r="I100" s="251" t="s">
        <v>775</v>
      </c>
      <c r="J100" s="251">
        <v>1.65</v>
      </c>
      <c r="K100" s="251" t="s">
        <v>835</v>
      </c>
      <c r="L100" s="386"/>
      <c r="M100" s="335"/>
      <c r="N100" s="335"/>
      <c r="O100" s="335"/>
      <c r="P100" s="335"/>
      <c r="Q100" s="387"/>
    </row>
    <row r="101" spans="1:17">
      <c r="A101" s="1"/>
      <c r="B101" s="143" t="s">
        <v>791</v>
      </c>
      <c r="C101" s="143" t="s">
        <v>862</v>
      </c>
      <c r="D101" s="251">
        <v>3000</v>
      </c>
      <c r="E101" s="251" t="s">
        <v>834</v>
      </c>
      <c r="F101" s="251" t="s">
        <v>816</v>
      </c>
      <c r="G101" s="251" t="s">
        <v>533</v>
      </c>
      <c r="H101" s="251">
        <v>13.04</v>
      </c>
      <c r="I101" s="251" t="s">
        <v>775</v>
      </c>
      <c r="J101" s="251">
        <v>3</v>
      </c>
      <c r="K101" s="251" t="s">
        <v>835</v>
      </c>
      <c r="L101" s="386"/>
      <c r="M101" s="335"/>
      <c r="N101" s="335"/>
      <c r="O101" s="335"/>
      <c r="P101" s="335"/>
      <c r="Q101" s="387"/>
    </row>
    <row r="102" spans="1:17">
      <c r="A102" s="1"/>
      <c r="B102" s="143" t="s">
        <v>791</v>
      </c>
      <c r="C102" s="143" t="s">
        <v>863</v>
      </c>
      <c r="D102" s="251">
        <v>2000</v>
      </c>
      <c r="E102" s="251" t="s">
        <v>834</v>
      </c>
      <c r="F102" s="251" t="s">
        <v>749</v>
      </c>
      <c r="G102" s="251" t="s">
        <v>533</v>
      </c>
      <c r="H102" s="251">
        <v>8.69</v>
      </c>
      <c r="I102" s="251" t="s">
        <v>775</v>
      </c>
      <c r="J102" s="251">
        <v>1.45</v>
      </c>
      <c r="K102" s="251" t="s">
        <v>838</v>
      </c>
      <c r="L102" s="386"/>
      <c r="M102" s="335"/>
      <c r="N102" s="335"/>
      <c r="O102" s="335"/>
      <c r="P102" s="335"/>
      <c r="Q102" s="387"/>
    </row>
    <row r="103" spans="1:17">
      <c r="A103" s="1"/>
      <c r="B103" s="143" t="s">
        <v>791</v>
      </c>
      <c r="C103" s="143" t="s">
        <v>864</v>
      </c>
      <c r="D103" s="251">
        <v>3000</v>
      </c>
      <c r="E103" s="251" t="s">
        <v>834</v>
      </c>
      <c r="F103" s="251" t="s">
        <v>816</v>
      </c>
      <c r="G103" s="251" t="s">
        <v>533</v>
      </c>
      <c r="H103" s="251">
        <v>13.04</v>
      </c>
      <c r="I103" s="251" t="s">
        <v>775</v>
      </c>
      <c r="J103" s="251">
        <v>2.6</v>
      </c>
      <c r="K103" s="251" t="s">
        <v>838</v>
      </c>
      <c r="L103" s="380"/>
      <c r="M103" s="381"/>
      <c r="N103" s="381"/>
      <c r="O103" s="381"/>
      <c r="P103" s="381"/>
      <c r="Q103" s="382"/>
    </row>
    <row r="104" spans="1:17" ht="15.75" customHeight="1" thickBot="1">
      <c r="A104" s="1"/>
      <c r="E104" s="4"/>
    </row>
    <row r="105" spans="1:17" ht="21.75" customHeight="1" thickBot="1">
      <c r="A105" s="1"/>
      <c r="B105" s="383" t="s">
        <v>197</v>
      </c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  <c r="Q105" s="332"/>
    </row>
    <row r="106" spans="1:17">
      <c r="A106" s="1"/>
      <c r="E106" s="4"/>
    </row>
    <row r="107" spans="1:17" ht="48" customHeight="1">
      <c r="A107" s="1"/>
      <c r="B107" s="249" t="s">
        <v>727</v>
      </c>
      <c r="C107" s="249" t="s">
        <v>23</v>
      </c>
      <c r="D107" s="249" t="s">
        <v>795</v>
      </c>
      <c r="E107" s="249" t="s">
        <v>803</v>
      </c>
      <c r="F107" s="249" t="s">
        <v>532</v>
      </c>
      <c r="G107" s="249" t="s">
        <v>804</v>
      </c>
      <c r="H107" s="249" t="s">
        <v>865</v>
      </c>
      <c r="I107" s="249" t="s">
        <v>866</v>
      </c>
      <c r="J107" s="249" t="s">
        <v>867</v>
      </c>
      <c r="K107" s="249" t="s">
        <v>868</v>
      </c>
      <c r="L107" s="249" t="s">
        <v>869</v>
      </c>
      <c r="M107" s="249" t="s">
        <v>799</v>
      </c>
      <c r="N107" s="249" t="s">
        <v>631</v>
      </c>
      <c r="O107" s="389" t="s">
        <v>732</v>
      </c>
      <c r="P107" s="371"/>
      <c r="Q107" s="372"/>
    </row>
    <row r="108" spans="1:17">
      <c r="A108" s="1"/>
      <c r="B108" s="251" t="s">
        <v>777</v>
      </c>
      <c r="C108" s="251" t="s">
        <v>870</v>
      </c>
      <c r="D108" s="251">
        <v>800</v>
      </c>
      <c r="E108" s="251" t="s">
        <v>871</v>
      </c>
      <c r="F108" s="251" t="s">
        <v>533</v>
      </c>
      <c r="G108" s="251" t="s">
        <v>872</v>
      </c>
      <c r="H108" s="251" t="s">
        <v>873</v>
      </c>
      <c r="I108" s="251" t="s">
        <v>874</v>
      </c>
      <c r="J108" s="251" t="s">
        <v>687</v>
      </c>
      <c r="K108" s="251">
        <v>1</v>
      </c>
      <c r="L108" s="251" t="s">
        <v>875</v>
      </c>
      <c r="M108" s="251">
        <v>0.8</v>
      </c>
      <c r="N108" s="251" t="s">
        <v>661</v>
      </c>
      <c r="O108" s="385"/>
      <c r="P108" s="378"/>
      <c r="Q108" s="379"/>
    </row>
    <row r="109" spans="1:17">
      <c r="A109" s="1"/>
      <c r="B109" s="251" t="s">
        <v>777</v>
      </c>
      <c r="C109" s="251" t="s">
        <v>876</v>
      </c>
      <c r="D109" s="251">
        <v>1200</v>
      </c>
      <c r="E109" s="251" t="s">
        <v>749</v>
      </c>
      <c r="F109" s="251" t="s">
        <v>533</v>
      </c>
      <c r="G109" s="251" t="s">
        <v>872</v>
      </c>
      <c r="H109" s="251" t="s">
        <v>873</v>
      </c>
      <c r="I109" s="251" t="s">
        <v>874</v>
      </c>
      <c r="J109" s="251" t="s">
        <v>687</v>
      </c>
      <c r="K109" s="251">
        <v>1</v>
      </c>
      <c r="L109" s="251" t="s">
        <v>877</v>
      </c>
      <c r="M109" s="251">
        <v>1.4</v>
      </c>
      <c r="N109" s="251" t="s">
        <v>661</v>
      </c>
      <c r="O109" s="386"/>
      <c r="P109" s="335"/>
      <c r="Q109" s="387"/>
    </row>
    <row r="110" spans="1:17">
      <c r="A110" s="1"/>
      <c r="B110" s="251" t="s">
        <v>777</v>
      </c>
      <c r="C110" s="251" t="s">
        <v>878</v>
      </c>
      <c r="D110" s="251">
        <v>1200</v>
      </c>
      <c r="E110" s="251" t="s">
        <v>879</v>
      </c>
      <c r="F110" s="251" t="s">
        <v>533</v>
      </c>
      <c r="G110" s="251" t="s">
        <v>872</v>
      </c>
      <c r="H110" s="251" t="s">
        <v>775</v>
      </c>
      <c r="I110" s="251" t="s">
        <v>551</v>
      </c>
      <c r="J110" s="251" t="s">
        <v>683</v>
      </c>
      <c r="K110" s="251">
        <v>1.65</v>
      </c>
      <c r="L110" s="251" t="s">
        <v>880</v>
      </c>
      <c r="M110" s="251">
        <v>1.3</v>
      </c>
      <c r="N110" s="251" t="s">
        <v>661</v>
      </c>
      <c r="O110" s="386"/>
      <c r="P110" s="335"/>
      <c r="Q110" s="387"/>
    </row>
    <row r="111" spans="1:17">
      <c r="A111" s="1"/>
      <c r="B111" s="251" t="s">
        <v>777</v>
      </c>
      <c r="C111" s="251" t="s">
        <v>881</v>
      </c>
      <c r="D111" s="251">
        <v>1500</v>
      </c>
      <c r="E111" s="251" t="s">
        <v>743</v>
      </c>
      <c r="F111" s="251" t="s">
        <v>533</v>
      </c>
      <c r="G111" s="251" t="s">
        <v>872</v>
      </c>
      <c r="H111" s="251" t="s">
        <v>775</v>
      </c>
      <c r="I111" s="251" t="s">
        <v>551</v>
      </c>
      <c r="J111" s="251" t="s">
        <v>683</v>
      </c>
      <c r="K111" s="251">
        <v>1.65</v>
      </c>
      <c r="L111" s="251" t="s">
        <v>880</v>
      </c>
      <c r="M111" s="251">
        <v>1.4</v>
      </c>
      <c r="N111" s="251" t="s">
        <v>661</v>
      </c>
      <c r="O111" s="386"/>
      <c r="P111" s="335"/>
      <c r="Q111" s="387"/>
    </row>
    <row r="112" spans="1:17">
      <c r="A112" s="1"/>
      <c r="B112" s="251" t="s">
        <v>777</v>
      </c>
      <c r="C112" s="251" t="s">
        <v>882</v>
      </c>
      <c r="D112" s="251">
        <v>1800</v>
      </c>
      <c r="E112" s="251" t="s">
        <v>883</v>
      </c>
      <c r="F112" s="251" t="s">
        <v>533</v>
      </c>
      <c r="G112" s="251" t="s">
        <v>872</v>
      </c>
      <c r="H112" s="251" t="s">
        <v>775</v>
      </c>
      <c r="I112" s="251" t="s">
        <v>551</v>
      </c>
      <c r="J112" s="251" t="s">
        <v>683</v>
      </c>
      <c r="K112" s="251">
        <v>1.65</v>
      </c>
      <c r="L112" s="251" t="s">
        <v>884</v>
      </c>
      <c r="M112" s="251">
        <v>1.6</v>
      </c>
      <c r="N112" s="251" t="s">
        <v>661</v>
      </c>
      <c r="O112" s="386"/>
      <c r="P112" s="335"/>
      <c r="Q112" s="387"/>
    </row>
    <row r="113" spans="1:17">
      <c r="A113" s="1"/>
      <c r="B113" s="251" t="s">
        <v>777</v>
      </c>
      <c r="C113" s="251" t="s">
        <v>885</v>
      </c>
      <c r="D113" s="251">
        <v>2000</v>
      </c>
      <c r="E113" s="251" t="s">
        <v>749</v>
      </c>
      <c r="F113" s="251" t="s">
        <v>533</v>
      </c>
      <c r="G113" s="251" t="s">
        <v>872</v>
      </c>
      <c r="H113" s="251" t="s">
        <v>775</v>
      </c>
      <c r="I113" s="251" t="s">
        <v>551</v>
      </c>
      <c r="J113" s="251" t="s">
        <v>683</v>
      </c>
      <c r="K113" s="251">
        <v>1.65</v>
      </c>
      <c r="L113" s="251" t="s">
        <v>884</v>
      </c>
      <c r="M113" s="251">
        <v>1.6</v>
      </c>
      <c r="N113" s="251" t="s">
        <v>661</v>
      </c>
      <c r="O113" s="386"/>
      <c r="P113" s="335"/>
      <c r="Q113" s="387"/>
    </row>
    <row r="114" spans="1:17">
      <c r="A114" s="1"/>
      <c r="B114" s="251" t="s">
        <v>777</v>
      </c>
      <c r="C114" s="251" t="s">
        <v>886</v>
      </c>
      <c r="D114" s="251">
        <v>2000</v>
      </c>
      <c r="E114" s="251" t="s">
        <v>749</v>
      </c>
      <c r="F114" s="251" t="s">
        <v>736</v>
      </c>
      <c r="G114" s="251" t="s">
        <v>872</v>
      </c>
      <c r="H114" s="251" t="s">
        <v>887</v>
      </c>
      <c r="I114" s="251" t="s">
        <v>551</v>
      </c>
      <c r="J114" s="251" t="s">
        <v>683</v>
      </c>
      <c r="K114" s="251">
        <v>1.55</v>
      </c>
      <c r="L114" s="251" t="s">
        <v>888</v>
      </c>
      <c r="M114" s="251">
        <v>2.75</v>
      </c>
      <c r="N114" s="251" t="s">
        <v>661</v>
      </c>
      <c r="O114" s="386"/>
      <c r="P114" s="335"/>
      <c r="Q114" s="387"/>
    </row>
    <row r="115" spans="1:17">
      <c r="A115" s="1"/>
      <c r="B115" s="251" t="s">
        <v>777</v>
      </c>
      <c r="C115" s="251" t="s">
        <v>889</v>
      </c>
      <c r="D115" s="251">
        <v>2500</v>
      </c>
      <c r="E115" s="251" t="s">
        <v>755</v>
      </c>
      <c r="F115" s="251" t="s">
        <v>736</v>
      </c>
      <c r="G115" s="251" t="s">
        <v>872</v>
      </c>
      <c r="H115" s="251" t="s">
        <v>887</v>
      </c>
      <c r="I115" s="251" t="s">
        <v>551</v>
      </c>
      <c r="J115" s="251" t="s">
        <v>683</v>
      </c>
      <c r="K115" s="251">
        <v>1.55</v>
      </c>
      <c r="L115" s="251" t="s">
        <v>888</v>
      </c>
      <c r="M115" s="251">
        <v>2.75</v>
      </c>
      <c r="N115" s="251" t="s">
        <v>661</v>
      </c>
      <c r="O115" s="386"/>
      <c r="P115" s="335"/>
      <c r="Q115" s="387"/>
    </row>
    <row r="116" spans="1:17">
      <c r="A116" s="1"/>
      <c r="B116" s="251" t="s">
        <v>777</v>
      </c>
      <c r="C116" s="251" t="s">
        <v>890</v>
      </c>
      <c r="D116" s="251">
        <v>3000</v>
      </c>
      <c r="E116" s="251" t="s">
        <v>816</v>
      </c>
      <c r="F116" s="251" t="s">
        <v>736</v>
      </c>
      <c r="G116" s="251" t="s">
        <v>872</v>
      </c>
      <c r="H116" s="251" t="s">
        <v>887</v>
      </c>
      <c r="I116" s="251" t="s">
        <v>551</v>
      </c>
      <c r="J116" s="251" t="s">
        <v>683</v>
      </c>
      <c r="K116" s="251">
        <v>1.55</v>
      </c>
      <c r="L116" s="251" t="s">
        <v>891</v>
      </c>
      <c r="M116" s="251">
        <v>3.15</v>
      </c>
      <c r="N116" s="251" t="s">
        <v>661</v>
      </c>
      <c r="O116" s="386"/>
      <c r="P116" s="335"/>
      <c r="Q116" s="387"/>
    </row>
    <row r="117" spans="1:17">
      <c r="A117" s="1"/>
      <c r="B117" s="251" t="s">
        <v>777</v>
      </c>
      <c r="C117" s="251" t="s">
        <v>892</v>
      </c>
      <c r="D117" s="251">
        <v>2000</v>
      </c>
      <c r="E117" s="251" t="s">
        <v>749</v>
      </c>
      <c r="F117" s="251" t="s">
        <v>736</v>
      </c>
      <c r="G117" s="251" t="s">
        <v>872</v>
      </c>
      <c r="H117" s="251" t="s">
        <v>887</v>
      </c>
      <c r="I117" s="251" t="s">
        <v>551</v>
      </c>
      <c r="J117" s="251" t="s">
        <v>683</v>
      </c>
      <c r="K117" s="251">
        <v>1.55</v>
      </c>
      <c r="L117" s="251" t="s">
        <v>888</v>
      </c>
      <c r="M117" s="251">
        <v>2.75</v>
      </c>
      <c r="N117" s="251" t="s">
        <v>661</v>
      </c>
      <c r="O117" s="386"/>
      <c r="P117" s="335"/>
      <c r="Q117" s="387"/>
    </row>
    <row r="118" spans="1:17">
      <c r="A118" s="1"/>
      <c r="B118" s="251" t="s">
        <v>777</v>
      </c>
      <c r="C118" s="251" t="s">
        <v>893</v>
      </c>
      <c r="D118" s="251">
        <v>2500</v>
      </c>
      <c r="E118" s="251" t="s">
        <v>755</v>
      </c>
      <c r="F118" s="251" t="s">
        <v>736</v>
      </c>
      <c r="G118" s="251" t="s">
        <v>872</v>
      </c>
      <c r="H118" s="251" t="s">
        <v>887</v>
      </c>
      <c r="I118" s="251" t="s">
        <v>551</v>
      </c>
      <c r="J118" s="251" t="s">
        <v>683</v>
      </c>
      <c r="K118" s="251">
        <v>1.55</v>
      </c>
      <c r="L118" s="251" t="s">
        <v>888</v>
      </c>
      <c r="M118" s="251">
        <v>2.75</v>
      </c>
      <c r="N118" s="251" t="s">
        <v>661</v>
      </c>
      <c r="O118" s="386"/>
      <c r="P118" s="335"/>
      <c r="Q118" s="387"/>
    </row>
    <row r="119" spans="1:17">
      <c r="A119" s="1"/>
      <c r="B119" s="251" t="s">
        <v>777</v>
      </c>
      <c r="C119" s="251" t="s">
        <v>894</v>
      </c>
      <c r="D119" s="251">
        <v>3000</v>
      </c>
      <c r="E119" s="251" t="s">
        <v>816</v>
      </c>
      <c r="F119" s="251" t="s">
        <v>736</v>
      </c>
      <c r="G119" s="251" t="s">
        <v>872</v>
      </c>
      <c r="H119" s="251" t="s">
        <v>887</v>
      </c>
      <c r="I119" s="251" t="s">
        <v>551</v>
      </c>
      <c r="J119" s="251" t="s">
        <v>683</v>
      </c>
      <c r="K119" s="251">
        <v>1.55</v>
      </c>
      <c r="L119" s="251" t="s">
        <v>891</v>
      </c>
      <c r="M119" s="251">
        <v>3.15</v>
      </c>
      <c r="N119" s="251" t="s">
        <v>661</v>
      </c>
      <c r="O119" s="380"/>
      <c r="P119" s="381"/>
      <c r="Q119" s="382"/>
    </row>
    <row r="120" spans="1:17" ht="45" customHeight="1">
      <c r="A120" s="1"/>
      <c r="B120" s="251" t="s">
        <v>777</v>
      </c>
      <c r="C120" s="251" t="s">
        <v>895</v>
      </c>
      <c r="D120" s="251">
        <v>800</v>
      </c>
      <c r="E120" s="251" t="s">
        <v>896</v>
      </c>
      <c r="F120" s="145" t="s">
        <v>533</v>
      </c>
      <c r="G120" s="143" t="s">
        <v>897</v>
      </c>
      <c r="H120" s="251" t="s">
        <v>775</v>
      </c>
      <c r="I120" s="251" t="s">
        <v>551</v>
      </c>
      <c r="J120" s="251" t="s">
        <v>683</v>
      </c>
      <c r="K120" s="251" t="s">
        <v>683</v>
      </c>
      <c r="L120" s="251" t="s">
        <v>898</v>
      </c>
      <c r="M120" s="251">
        <v>2.8</v>
      </c>
      <c r="N120" s="251" t="s">
        <v>899</v>
      </c>
      <c r="O120" s="385"/>
      <c r="P120" s="378"/>
      <c r="Q120" s="379"/>
    </row>
    <row r="121" spans="1:17" ht="45" customHeight="1">
      <c r="A121" s="1"/>
      <c r="B121" s="251" t="s">
        <v>777</v>
      </c>
      <c r="C121" s="251" t="s">
        <v>900</v>
      </c>
      <c r="D121" s="251">
        <v>1000</v>
      </c>
      <c r="E121" s="251" t="s">
        <v>749</v>
      </c>
      <c r="F121" s="145" t="s">
        <v>533</v>
      </c>
      <c r="G121" s="143" t="s">
        <v>897</v>
      </c>
      <c r="H121" s="251" t="s">
        <v>775</v>
      </c>
      <c r="I121" s="251" t="s">
        <v>551</v>
      </c>
      <c r="J121" s="251" t="s">
        <v>683</v>
      </c>
      <c r="K121" s="251" t="s">
        <v>683</v>
      </c>
      <c r="L121" s="251" t="s">
        <v>901</v>
      </c>
      <c r="M121" s="251">
        <v>3.4</v>
      </c>
      <c r="N121" s="251" t="s">
        <v>899</v>
      </c>
      <c r="O121" s="386"/>
      <c r="P121" s="335"/>
      <c r="Q121" s="387"/>
    </row>
    <row r="122" spans="1:17" ht="45" customHeight="1">
      <c r="A122" s="1"/>
      <c r="B122" s="251" t="s">
        <v>777</v>
      </c>
      <c r="C122" s="251" t="s">
        <v>902</v>
      </c>
      <c r="D122" s="251">
        <v>1500</v>
      </c>
      <c r="E122" s="251" t="s">
        <v>816</v>
      </c>
      <c r="F122" s="145" t="s">
        <v>533</v>
      </c>
      <c r="G122" s="143" t="s">
        <v>897</v>
      </c>
      <c r="H122" s="251" t="s">
        <v>775</v>
      </c>
      <c r="I122" s="251" t="s">
        <v>551</v>
      </c>
      <c r="J122" s="251" t="s">
        <v>683</v>
      </c>
      <c r="K122" s="251" t="s">
        <v>683</v>
      </c>
      <c r="L122" s="251" t="s">
        <v>903</v>
      </c>
      <c r="M122" s="251">
        <v>4.4000000000000004</v>
      </c>
      <c r="N122" s="251" t="s">
        <v>899</v>
      </c>
      <c r="O122" s="386"/>
      <c r="P122" s="335"/>
      <c r="Q122" s="387"/>
    </row>
    <row r="123" spans="1:17" ht="45" customHeight="1">
      <c r="A123" s="1"/>
      <c r="B123" s="251" t="s">
        <v>777</v>
      </c>
      <c r="C123" s="251" t="s">
        <v>904</v>
      </c>
      <c r="D123" s="251">
        <v>2000</v>
      </c>
      <c r="E123" s="251" t="s">
        <v>905</v>
      </c>
      <c r="F123" s="145" t="s">
        <v>533</v>
      </c>
      <c r="G123" s="143" t="s">
        <v>897</v>
      </c>
      <c r="H123" s="251" t="s">
        <v>775</v>
      </c>
      <c r="I123" s="251" t="s">
        <v>551</v>
      </c>
      <c r="J123" s="251" t="s">
        <v>683</v>
      </c>
      <c r="K123" s="251" t="s">
        <v>683</v>
      </c>
      <c r="L123" s="251" t="s">
        <v>906</v>
      </c>
      <c r="M123" s="251">
        <v>6.7</v>
      </c>
      <c r="N123" s="251" t="s">
        <v>899</v>
      </c>
      <c r="O123" s="386"/>
      <c r="P123" s="335"/>
      <c r="Q123" s="387"/>
    </row>
    <row r="124" spans="1:17" ht="45" customHeight="1">
      <c r="A124" s="1"/>
      <c r="B124" s="251" t="s">
        <v>777</v>
      </c>
      <c r="C124" s="251" t="s">
        <v>907</v>
      </c>
      <c r="D124" s="251">
        <v>3000</v>
      </c>
      <c r="E124" s="251" t="s">
        <v>850</v>
      </c>
      <c r="F124" s="145" t="s">
        <v>533</v>
      </c>
      <c r="G124" s="143" t="s">
        <v>897</v>
      </c>
      <c r="H124" s="251" t="s">
        <v>775</v>
      </c>
      <c r="I124" s="251" t="s">
        <v>551</v>
      </c>
      <c r="J124" s="251" t="s">
        <v>683</v>
      </c>
      <c r="K124" s="251" t="s">
        <v>683</v>
      </c>
      <c r="L124" s="251" t="s">
        <v>908</v>
      </c>
      <c r="M124" s="251">
        <v>8.6</v>
      </c>
      <c r="N124" s="251" t="s">
        <v>899</v>
      </c>
      <c r="O124" s="386"/>
      <c r="P124" s="335"/>
      <c r="Q124" s="387"/>
    </row>
    <row r="125" spans="1:17" ht="45" customHeight="1">
      <c r="A125" s="1"/>
      <c r="B125" s="251" t="s">
        <v>777</v>
      </c>
      <c r="C125" s="251" t="s">
        <v>909</v>
      </c>
      <c r="D125" s="251">
        <v>4500</v>
      </c>
      <c r="E125" s="251" t="s">
        <v>852</v>
      </c>
      <c r="F125" s="251" t="s">
        <v>910</v>
      </c>
      <c r="G125" s="143" t="s">
        <v>897</v>
      </c>
      <c r="H125" s="251" t="s">
        <v>775</v>
      </c>
      <c r="I125" s="251" t="s">
        <v>551</v>
      </c>
      <c r="J125" s="251" t="s">
        <v>683</v>
      </c>
      <c r="K125" s="251" t="s">
        <v>683</v>
      </c>
      <c r="L125" s="251" t="s">
        <v>911</v>
      </c>
      <c r="M125" s="251">
        <v>10.8</v>
      </c>
      <c r="N125" s="251" t="s">
        <v>899</v>
      </c>
      <c r="O125" s="380"/>
      <c r="P125" s="381"/>
      <c r="Q125" s="382"/>
    </row>
    <row r="126" spans="1:17" ht="15.75" customHeight="1" thickBot="1">
      <c r="A126" s="1"/>
      <c r="E126" s="4"/>
    </row>
    <row r="127" spans="1:17" ht="21.75" customHeight="1" thickBot="1">
      <c r="A127" s="1"/>
      <c r="B127" s="383" t="s">
        <v>912</v>
      </c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32"/>
    </row>
    <row r="128" spans="1:17">
      <c r="A128" s="1"/>
      <c r="E128" s="4"/>
    </row>
    <row r="129" spans="1:17" ht="30" customHeight="1">
      <c r="A129" s="1"/>
      <c r="B129" s="143" t="s">
        <v>727</v>
      </c>
      <c r="C129" s="143" t="s">
        <v>23</v>
      </c>
      <c r="D129" s="143" t="s">
        <v>913</v>
      </c>
      <c r="E129" s="143" t="s">
        <v>914</v>
      </c>
      <c r="F129" s="143" t="s">
        <v>915</v>
      </c>
      <c r="G129" s="143" t="s">
        <v>865</v>
      </c>
      <c r="H129" s="143" t="s">
        <v>869</v>
      </c>
      <c r="I129" s="143" t="s">
        <v>606</v>
      </c>
      <c r="J129" s="384" t="s">
        <v>732</v>
      </c>
      <c r="K129" s="371"/>
      <c r="L129" s="371"/>
      <c r="M129" s="371"/>
      <c r="N129" s="371"/>
      <c r="O129" s="372"/>
    </row>
    <row r="130" spans="1:17" ht="32.25" customHeight="1">
      <c r="A130" s="1"/>
      <c r="B130" s="143" t="s">
        <v>734</v>
      </c>
      <c r="C130" s="143" t="s">
        <v>916</v>
      </c>
      <c r="D130" s="143" t="s">
        <v>917</v>
      </c>
      <c r="E130" s="143" t="s">
        <v>533</v>
      </c>
      <c r="F130" s="143">
        <v>300</v>
      </c>
      <c r="G130" s="143" t="s">
        <v>775</v>
      </c>
      <c r="H130" s="143" t="s">
        <v>918</v>
      </c>
      <c r="I130" s="143" t="s">
        <v>919</v>
      </c>
      <c r="J130" s="385"/>
      <c r="K130" s="378"/>
      <c r="L130" s="378"/>
      <c r="M130" s="378"/>
      <c r="N130" s="378"/>
      <c r="O130" s="379"/>
    </row>
    <row r="131" spans="1:17" ht="34.5" customHeight="1">
      <c r="A131" s="1"/>
      <c r="B131" s="143" t="s">
        <v>734</v>
      </c>
      <c r="C131" s="143" t="s">
        <v>920</v>
      </c>
      <c r="D131" s="143" t="s">
        <v>921</v>
      </c>
      <c r="E131" s="143" t="s">
        <v>533</v>
      </c>
      <c r="F131" s="143">
        <v>450</v>
      </c>
      <c r="G131" s="143" t="s">
        <v>775</v>
      </c>
      <c r="H131" s="143" t="s">
        <v>922</v>
      </c>
      <c r="I131" s="143" t="s">
        <v>923</v>
      </c>
      <c r="J131" s="386"/>
      <c r="K131" s="335"/>
      <c r="L131" s="335"/>
      <c r="M131" s="335"/>
      <c r="N131" s="335"/>
      <c r="O131" s="387"/>
    </row>
    <row r="132" spans="1:17" ht="37.5" customHeight="1">
      <c r="A132" s="1"/>
      <c r="B132" s="143" t="s">
        <v>734</v>
      </c>
      <c r="C132" s="143" t="s">
        <v>924</v>
      </c>
      <c r="D132" s="143" t="s">
        <v>925</v>
      </c>
      <c r="E132" s="143" t="s">
        <v>533</v>
      </c>
      <c r="F132" s="143">
        <v>700</v>
      </c>
      <c r="G132" s="143" t="s">
        <v>775</v>
      </c>
      <c r="H132" s="143" t="s">
        <v>926</v>
      </c>
      <c r="I132" s="143">
        <v>9.1</v>
      </c>
      <c r="J132" s="386"/>
      <c r="K132" s="335"/>
      <c r="L132" s="335"/>
      <c r="M132" s="335"/>
      <c r="N132" s="335"/>
      <c r="O132" s="387"/>
    </row>
    <row r="133" spans="1:17" ht="42.75" customHeight="1">
      <c r="A133" s="1"/>
      <c r="B133" s="143" t="s">
        <v>734</v>
      </c>
      <c r="C133" s="143" t="s">
        <v>927</v>
      </c>
      <c r="D133" s="143" t="s">
        <v>928</v>
      </c>
      <c r="E133" s="143" t="s">
        <v>910</v>
      </c>
      <c r="F133" s="143">
        <v>1050</v>
      </c>
      <c r="G133" s="143" t="s">
        <v>775</v>
      </c>
      <c r="H133" s="143" t="s">
        <v>929</v>
      </c>
      <c r="I133" s="143">
        <v>13.3</v>
      </c>
      <c r="J133" s="380"/>
      <c r="K133" s="381"/>
      <c r="L133" s="381"/>
      <c r="M133" s="381"/>
      <c r="N133" s="381"/>
      <c r="O133" s="382"/>
    </row>
    <row r="134" spans="1:17">
      <c r="A134" s="1"/>
      <c r="E134" s="4"/>
    </row>
    <row r="135" spans="1:17">
      <c r="A135" s="1"/>
      <c r="B135" s="1"/>
      <c r="C135" s="1"/>
      <c r="D135" s="1"/>
      <c r="E135" s="2"/>
      <c r="F135" s="1"/>
      <c r="G135" s="1"/>
      <c r="H135" s="1"/>
      <c r="I135" s="3"/>
      <c r="J135" s="1"/>
      <c r="K135" s="1"/>
      <c r="L135" s="1"/>
      <c r="M135" s="1"/>
      <c r="N135" s="1"/>
      <c r="O135" s="1"/>
      <c r="P135" s="1"/>
      <c r="Q135" s="1"/>
    </row>
  </sheetData>
  <mergeCells count="36">
    <mergeCell ref="J130:O133"/>
    <mergeCell ref="I60:N77"/>
    <mergeCell ref="O60:Q66"/>
    <mergeCell ref="O67:Q70"/>
    <mergeCell ref="O71:Q74"/>
    <mergeCell ref="O75:Q77"/>
    <mergeCell ref="B80:Q80"/>
    <mergeCell ref="L82:Q82"/>
    <mergeCell ref="L83:Q103"/>
    <mergeCell ref="B105:Q105"/>
    <mergeCell ref="B127:Q127"/>
    <mergeCell ref="J129:O129"/>
    <mergeCell ref="O108:Q119"/>
    <mergeCell ref="O120:Q125"/>
    <mergeCell ref="B1:E1"/>
    <mergeCell ref="O107:Q107"/>
    <mergeCell ref="I59:N59"/>
    <mergeCell ref="O59:Q59"/>
    <mergeCell ref="B33:Q33"/>
    <mergeCell ref="O35:Q35"/>
    <mergeCell ref="B3:Q3"/>
    <mergeCell ref="B10:Q10"/>
    <mergeCell ref="I12:N12"/>
    <mergeCell ref="O12:Q12"/>
    <mergeCell ref="I13:N31"/>
    <mergeCell ref="O13:Q23"/>
    <mergeCell ref="O24:Q31"/>
    <mergeCell ref="I53:N53"/>
    <mergeCell ref="O53:Q53"/>
    <mergeCell ref="I54:N55"/>
    <mergeCell ref="O54:Q55"/>
    <mergeCell ref="B57:Q57"/>
    <mergeCell ref="I35:N35"/>
    <mergeCell ref="I36:N49"/>
    <mergeCell ref="O36:Q49"/>
    <mergeCell ref="B51:Q51"/>
  </mergeCells>
  <hyperlinks>
    <hyperlink ref="B1" location="Содержание!R1C1" display="Назад к содержанию" xr:uid="{00000000-0004-0000-0B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849"/>
  <sheetViews>
    <sheetView showGridLines="0" topLeftCell="E820" zoomScale="70" zoomScaleNormal="70" workbookViewId="0">
      <selection activeCell="N831" sqref="N831"/>
    </sheetView>
  </sheetViews>
  <sheetFormatPr defaultRowHeight="14.5"/>
  <cols>
    <col min="1" max="1" width="9.1796875" style="252" customWidth="1"/>
    <col min="2" max="2" width="53.7265625" style="252" customWidth="1"/>
    <col min="3" max="3" width="18.26953125" style="252" customWidth="1"/>
    <col min="4" max="4" width="19.81640625" style="252" customWidth="1"/>
    <col min="5" max="5" width="21.7265625" style="252" customWidth="1"/>
    <col min="6" max="6" width="33" style="252" customWidth="1"/>
    <col min="7" max="7" width="24.81640625" style="252" customWidth="1"/>
    <col min="8" max="8" width="23.453125" style="252" customWidth="1"/>
    <col min="9" max="9" width="25.1796875" style="252" customWidth="1"/>
    <col min="10" max="10" width="24.54296875" style="252" customWidth="1"/>
    <col min="11" max="11" width="22.26953125" style="252" customWidth="1"/>
    <col min="12" max="12" width="14.7265625" style="252" customWidth="1"/>
    <col min="13" max="13" width="13.81640625" style="252" customWidth="1"/>
    <col min="14" max="14" width="13.453125" style="252" customWidth="1"/>
    <col min="15" max="17" width="9.1796875" style="252" customWidth="1"/>
  </cols>
  <sheetData>
    <row r="1" spans="1:17" ht="25.5" customHeight="1">
      <c r="A1" s="7"/>
      <c r="B1" s="388" t="s">
        <v>725</v>
      </c>
      <c r="C1" s="393"/>
      <c r="D1" s="393"/>
      <c r="E1" s="393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>
      <c r="A2" s="7"/>
      <c r="B2" s="392" t="s">
        <v>930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7"/>
    </row>
    <row r="3" spans="1:17">
      <c r="A3" s="7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7"/>
    </row>
    <row r="4" spans="1:17">
      <c r="A4" s="7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7"/>
    </row>
    <row r="5" spans="1:17">
      <c r="A5" s="7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7"/>
    </row>
    <row r="6" spans="1:17">
      <c r="A6" s="7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7"/>
    </row>
    <row r="7" spans="1:17">
      <c r="A7" s="7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7"/>
    </row>
    <row r="8" spans="1:17" ht="30.75" customHeight="1">
      <c r="A8" s="7"/>
      <c r="B8" s="394" t="s">
        <v>931</v>
      </c>
      <c r="C8" s="393"/>
      <c r="D8" s="393"/>
      <c r="E8" s="393"/>
      <c r="F8" s="393"/>
      <c r="G8" s="393"/>
      <c r="H8" s="393"/>
      <c r="I8" s="393"/>
      <c r="J8" s="393"/>
      <c r="K8" s="8"/>
      <c r="L8" s="8"/>
      <c r="M8" s="8"/>
      <c r="N8" s="8"/>
      <c r="O8" s="8"/>
      <c r="P8" s="8"/>
      <c r="Q8" s="7"/>
    </row>
    <row r="9" spans="1:17" ht="26.25" customHeight="1">
      <c r="A9" s="7"/>
      <c r="B9" s="395" t="s">
        <v>932</v>
      </c>
      <c r="C9" s="371"/>
      <c r="D9" s="371"/>
      <c r="E9" s="371"/>
      <c r="F9" s="371"/>
      <c r="G9" s="371"/>
      <c r="H9" s="371"/>
      <c r="I9" s="371"/>
      <c r="J9" s="372"/>
      <c r="Q9" s="7"/>
    </row>
    <row r="10" spans="1:17">
      <c r="A10" s="7"/>
      <c r="B10" s="396" t="s">
        <v>23</v>
      </c>
      <c r="C10" s="371"/>
      <c r="D10" s="371"/>
      <c r="E10" s="372"/>
      <c r="F10" s="9" t="s">
        <v>34</v>
      </c>
      <c r="G10" s="9" t="s">
        <v>35</v>
      </c>
      <c r="H10" s="9" t="s">
        <v>36</v>
      </c>
      <c r="I10" s="9" t="s">
        <v>37</v>
      </c>
      <c r="J10" s="9" t="s">
        <v>38</v>
      </c>
      <c r="Q10" s="7"/>
    </row>
    <row r="11" spans="1:17">
      <c r="A11" s="7"/>
      <c r="B11" s="397" t="s">
        <v>933</v>
      </c>
      <c r="C11" s="371"/>
      <c r="D11" s="371"/>
      <c r="E11" s="372"/>
      <c r="F11" s="10" t="s">
        <v>934</v>
      </c>
      <c r="G11" s="10" t="s">
        <v>934</v>
      </c>
      <c r="H11" s="10" t="s">
        <v>934</v>
      </c>
      <c r="I11" s="10" t="s">
        <v>934</v>
      </c>
      <c r="J11" s="10" t="s">
        <v>934</v>
      </c>
      <c r="Q11" s="7"/>
    </row>
    <row r="12" spans="1:17">
      <c r="A12" s="7"/>
      <c r="B12" s="397" t="s">
        <v>935</v>
      </c>
      <c r="C12" s="371"/>
      <c r="D12" s="371"/>
      <c r="E12" s="372"/>
      <c r="F12" s="11" t="s">
        <v>693</v>
      </c>
      <c r="G12" s="11" t="s">
        <v>693</v>
      </c>
      <c r="H12" s="11" t="s">
        <v>693</v>
      </c>
      <c r="I12" s="11" t="s">
        <v>936</v>
      </c>
      <c r="J12" s="11" t="s">
        <v>936</v>
      </c>
      <c r="Q12" s="7"/>
    </row>
    <row r="13" spans="1:17">
      <c r="A13" s="7"/>
      <c r="B13" s="397" t="s">
        <v>937</v>
      </c>
      <c r="C13" s="371"/>
      <c r="D13" s="371"/>
      <c r="E13" s="372"/>
      <c r="F13" s="10">
        <v>3.61</v>
      </c>
      <c r="G13" s="10">
        <v>3.61</v>
      </c>
      <c r="H13" s="10">
        <v>3.61</v>
      </c>
      <c r="I13" s="10">
        <v>3.61</v>
      </c>
      <c r="J13" s="10" t="s">
        <v>938</v>
      </c>
      <c r="Q13" s="7"/>
    </row>
    <row r="14" spans="1:17">
      <c r="A14" s="7"/>
      <c r="B14" s="397" t="s">
        <v>939</v>
      </c>
      <c r="C14" s="371"/>
      <c r="D14" s="371"/>
      <c r="E14" s="372"/>
      <c r="F14" s="12" t="s">
        <v>693</v>
      </c>
      <c r="G14" s="12" t="s">
        <v>693</v>
      </c>
      <c r="H14" s="12" t="s">
        <v>693</v>
      </c>
      <c r="I14" s="12" t="s">
        <v>693</v>
      </c>
      <c r="J14" s="12" t="s">
        <v>936</v>
      </c>
      <c r="Q14" s="7"/>
    </row>
    <row r="15" spans="1:17">
      <c r="A15" s="7"/>
      <c r="B15" s="397" t="s">
        <v>940</v>
      </c>
      <c r="C15" s="378"/>
      <c r="D15" s="379"/>
      <c r="E15" s="292" t="s">
        <v>941</v>
      </c>
      <c r="F15" s="13" t="s">
        <v>942</v>
      </c>
      <c r="G15" s="13" t="s">
        <v>943</v>
      </c>
      <c r="H15" s="13" t="s">
        <v>944</v>
      </c>
      <c r="I15" s="10" t="s">
        <v>945</v>
      </c>
      <c r="J15" s="10">
        <v>24000</v>
      </c>
      <c r="Q15" s="7"/>
    </row>
    <row r="16" spans="1:17">
      <c r="A16" s="7"/>
      <c r="B16" s="380"/>
      <c r="C16" s="381"/>
      <c r="D16" s="382"/>
      <c r="E16" s="292" t="s">
        <v>946</v>
      </c>
      <c r="F16" s="293">
        <v>2720</v>
      </c>
      <c r="G16" s="294">
        <v>3022</v>
      </c>
      <c r="H16" s="294">
        <v>4060</v>
      </c>
      <c r="I16" s="14">
        <v>6160</v>
      </c>
      <c r="J16" s="15" t="s">
        <v>947</v>
      </c>
      <c r="Q16" s="7"/>
    </row>
    <row r="17" spans="1:17">
      <c r="A17" s="7"/>
      <c r="B17" s="397" t="s">
        <v>948</v>
      </c>
      <c r="C17" s="378"/>
      <c r="D17" s="379"/>
      <c r="E17" s="292" t="s">
        <v>941</v>
      </c>
      <c r="F17" s="13" t="s">
        <v>942</v>
      </c>
      <c r="G17" s="13" t="s">
        <v>949</v>
      </c>
      <c r="H17" s="13" t="s">
        <v>944</v>
      </c>
      <c r="I17" s="10" t="s">
        <v>950</v>
      </c>
      <c r="J17" s="10" t="s">
        <v>951</v>
      </c>
      <c r="Q17" s="7"/>
    </row>
    <row r="18" spans="1:17">
      <c r="A18" s="7"/>
      <c r="B18" s="380"/>
      <c r="C18" s="381"/>
      <c r="D18" s="382"/>
      <c r="E18" s="292" t="s">
        <v>946</v>
      </c>
      <c r="F18" s="293">
        <v>2720</v>
      </c>
      <c r="G18" s="294">
        <v>3045</v>
      </c>
      <c r="H18" s="294">
        <v>4060</v>
      </c>
      <c r="I18" s="14">
        <v>6165</v>
      </c>
      <c r="J18" s="15" t="s">
        <v>947</v>
      </c>
      <c r="Q18" s="7"/>
    </row>
    <row r="19" spans="1:17">
      <c r="A19" s="7"/>
      <c r="B19" s="397" t="s">
        <v>952</v>
      </c>
      <c r="C19" s="371"/>
      <c r="D19" s="372"/>
      <c r="E19" s="292" t="s">
        <v>953</v>
      </c>
      <c r="F19" s="253">
        <v>0.9</v>
      </c>
      <c r="G19" s="253">
        <v>1</v>
      </c>
      <c r="H19" s="253">
        <v>1.2</v>
      </c>
      <c r="I19" s="253">
        <v>1.8</v>
      </c>
      <c r="J19" s="253">
        <v>2.6</v>
      </c>
      <c r="Q19" s="7"/>
    </row>
    <row r="20" spans="1:17">
      <c r="A20" s="7"/>
      <c r="B20" s="398" t="s">
        <v>954</v>
      </c>
      <c r="C20" s="379"/>
      <c r="D20" s="292" t="s">
        <v>955</v>
      </c>
      <c r="E20" s="295" t="s">
        <v>956</v>
      </c>
      <c r="F20" s="13" t="s">
        <v>957</v>
      </c>
      <c r="G20" s="13" t="s">
        <v>958</v>
      </c>
      <c r="H20" s="13">
        <v>39</v>
      </c>
      <c r="I20" s="16" t="s">
        <v>959</v>
      </c>
      <c r="J20" s="16" t="s">
        <v>960</v>
      </c>
      <c r="Q20" s="7"/>
    </row>
    <row r="21" spans="1:17">
      <c r="A21" s="7"/>
      <c r="B21" s="386"/>
      <c r="C21" s="387"/>
      <c r="D21" s="292" t="s">
        <v>961</v>
      </c>
      <c r="E21" s="295" t="s">
        <v>956</v>
      </c>
      <c r="F21" s="254" t="s">
        <v>962</v>
      </c>
      <c r="G21" s="254" t="s">
        <v>963</v>
      </c>
      <c r="H21" s="254" t="s">
        <v>964</v>
      </c>
      <c r="I21" s="254" t="s">
        <v>965</v>
      </c>
      <c r="J21" s="254" t="s">
        <v>966</v>
      </c>
      <c r="Q21" s="7"/>
    </row>
    <row r="22" spans="1:17">
      <c r="A22" s="7"/>
      <c r="B22" s="380"/>
      <c r="C22" s="382"/>
      <c r="D22" s="292" t="s">
        <v>967</v>
      </c>
      <c r="E22" s="295" t="s">
        <v>956</v>
      </c>
      <c r="F22" s="254" t="s">
        <v>968</v>
      </c>
      <c r="G22" s="254" t="s">
        <v>969</v>
      </c>
      <c r="H22" s="254" t="s">
        <v>970</v>
      </c>
      <c r="I22" s="254" t="s">
        <v>970</v>
      </c>
      <c r="J22" s="254" t="s">
        <v>957</v>
      </c>
      <c r="Q22" s="7"/>
    </row>
    <row r="23" spans="1:17">
      <c r="A23" s="7"/>
      <c r="B23" s="398" t="s">
        <v>971</v>
      </c>
      <c r="C23" s="371"/>
      <c r="D23" s="372"/>
      <c r="E23" s="295" t="s">
        <v>956</v>
      </c>
      <c r="F23" s="13" t="s">
        <v>972</v>
      </c>
      <c r="G23" s="13" t="s">
        <v>972</v>
      </c>
      <c r="H23" s="13" t="s">
        <v>973</v>
      </c>
      <c r="I23" s="16" t="s">
        <v>974</v>
      </c>
      <c r="J23" s="16" t="s">
        <v>975</v>
      </c>
      <c r="Q23" s="7"/>
    </row>
    <row r="24" spans="1:17">
      <c r="A24" s="7"/>
      <c r="B24" s="399" t="s">
        <v>976</v>
      </c>
      <c r="C24" s="371"/>
      <c r="D24" s="371"/>
      <c r="E24" s="371"/>
      <c r="F24" s="371"/>
      <c r="G24" s="371"/>
      <c r="H24" s="371"/>
      <c r="I24" s="371"/>
      <c r="J24" s="372"/>
      <c r="Q24" s="7"/>
    </row>
    <row r="25" spans="1:17">
      <c r="A25" s="7"/>
      <c r="B25" s="400" t="s">
        <v>977</v>
      </c>
      <c r="C25" s="371"/>
      <c r="D25" s="371"/>
      <c r="E25" s="372"/>
      <c r="F25" s="401" t="s">
        <v>978</v>
      </c>
      <c r="G25" s="371"/>
      <c r="H25" s="371"/>
      <c r="I25" s="371"/>
      <c r="J25" s="372"/>
      <c r="Q25" s="7"/>
    </row>
    <row r="26" spans="1:17">
      <c r="A26" s="7"/>
      <c r="B26" s="398" t="s">
        <v>979</v>
      </c>
      <c r="C26" s="379"/>
      <c r="D26" s="292" t="s">
        <v>980</v>
      </c>
      <c r="E26" s="292" t="s">
        <v>693</v>
      </c>
      <c r="F26" s="296">
        <v>2.98</v>
      </c>
      <c r="G26" s="297">
        <v>3.8</v>
      </c>
      <c r="H26" s="297">
        <v>4.8</v>
      </c>
      <c r="I26" s="17" t="s">
        <v>981</v>
      </c>
      <c r="J26" s="18" t="s">
        <v>982</v>
      </c>
      <c r="Q26" s="7"/>
    </row>
    <row r="27" spans="1:17">
      <c r="A27" s="7"/>
      <c r="B27" s="380"/>
      <c r="C27" s="382"/>
      <c r="D27" s="292" t="s">
        <v>983</v>
      </c>
      <c r="E27" s="292" t="s">
        <v>693</v>
      </c>
      <c r="F27" s="298">
        <v>2.7</v>
      </c>
      <c r="G27" s="297">
        <v>3.4</v>
      </c>
      <c r="H27" s="297">
        <v>4.3</v>
      </c>
      <c r="I27" s="17" t="s">
        <v>984</v>
      </c>
      <c r="J27" s="18" t="s">
        <v>982</v>
      </c>
      <c r="Q27" s="7"/>
    </row>
    <row r="28" spans="1:17">
      <c r="A28" s="7"/>
      <c r="B28" s="398" t="s">
        <v>985</v>
      </c>
      <c r="C28" s="379"/>
      <c r="D28" s="292" t="s">
        <v>980</v>
      </c>
      <c r="E28" s="292" t="s">
        <v>946</v>
      </c>
      <c r="F28" s="293">
        <v>684</v>
      </c>
      <c r="G28" s="299">
        <v>821</v>
      </c>
      <c r="H28" s="299">
        <v>1095</v>
      </c>
      <c r="I28" s="17" t="s">
        <v>986</v>
      </c>
      <c r="J28" s="18">
        <v>2190</v>
      </c>
      <c r="Q28" s="7"/>
    </row>
    <row r="29" spans="1:17">
      <c r="A29" s="7"/>
      <c r="B29" s="380"/>
      <c r="C29" s="382"/>
      <c r="D29" s="292" t="s">
        <v>983</v>
      </c>
      <c r="E29" s="292" t="s">
        <v>946</v>
      </c>
      <c r="F29" s="293">
        <v>649</v>
      </c>
      <c r="G29" s="299">
        <v>771</v>
      </c>
      <c r="H29" s="299">
        <v>1055</v>
      </c>
      <c r="I29" s="17">
        <v>1543</v>
      </c>
      <c r="J29" s="18">
        <v>2192</v>
      </c>
      <c r="Q29" s="7"/>
    </row>
    <row r="30" spans="1:17">
      <c r="A30" s="7"/>
      <c r="B30" s="399" t="s">
        <v>987</v>
      </c>
      <c r="C30" s="371"/>
      <c r="D30" s="371"/>
      <c r="E30" s="371"/>
      <c r="F30" s="371"/>
      <c r="G30" s="371"/>
      <c r="H30" s="371"/>
      <c r="I30" s="371"/>
      <c r="J30" s="372"/>
      <c r="Q30" s="7"/>
    </row>
    <row r="31" spans="1:17">
      <c r="A31" s="7"/>
      <c r="B31" s="397" t="s">
        <v>988</v>
      </c>
      <c r="C31" s="371"/>
      <c r="D31" s="371"/>
      <c r="E31" s="372"/>
      <c r="F31" s="253" t="s">
        <v>989</v>
      </c>
      <c r="G31" s="253" t="s">
        <v>989</v>
      </c>
      <c r="H31" s="253" t="s">
        <v>989</v>
      </c>
      <c r="I31" s="253" t="s">
        <v>989</v>
      </c>
      <c r="J31" s="253" t="s">
        <v>989</v>
      </c>
      <c r="Q31" s="7"/>
    </row>
    <row r="32" spans="1:17">
      <c r="A32" s="7"/>
      <c r="B32" s="397" t="s">
        <v>990</v>
      </c>
      <c r="C32" s="371"/>
      <c r="D32" s="372"/>
      <c r="E32" s="292" t="s">
        <v>991</v>
      </c>
      <c r="F32" s="255" t="s">
        <v>992</v>
      </c>
      <c r="G32" s="255" t="s">
        <v>993</v>
      </c>
      <c r="H32" s="255" t="s">
        <v>994</v>
      </c>
      <c r="I32" s="255">
        <v>1180</v>
      </c>
      <c r="J32" s="255" t="s">
        <v>995</v>
      </c>
      <c r="Q32" s="7"/>
    </row>
    <row r="33" spans="1:17">
      <c r="A33" s="7"/>
      <c r="B33" s="397" t="s">
        <v>996</v>
      </c>
      <c r="C33" s="371"/>
      <c r="D33" s="372"/>
      <c r="E33" s="292" t="s">
        <v>997</v>
      </c>
      <c r="F33" s="253">
        <v>15</v>
      </c>
      <c r="G33" s="253">
        <v>15</v>
      </c>
      <c r="H33" s="253">
        <v>15</v>
      </c>
      <c r="I33" s="253">
        <v>15</v>
      </c>
      <c r="J33" s="253">
        <v>30</v>
      </c>
      <c r="Q33" s="7"/>
    </row>
    <row r="34" spans="1:17">
      <c r="A34" s="7"/>
      <c r="B34" s="398" t="s">
        <v>998</v>
      </c>
      <c r="C34" s="372"/>
      <c r="D34" s="398" t="s">
        <v>999</v>
      </c>
      <c r="E34" s="372"/>
      <c r="F34" s="253" t="s">
        <v>1000</v>
      </c>
      <c r="G34" s="253" t="s">
        <v>1000</v>
      </c>
      <c r="H34" s="253" t="s">
        <v>1000</v>
      </c>
      <c r="I34" s="253" t="s">
        <v>1000</v>
      </c>
      <c r="J34" s="253" t="s">
        <v>1000</v>
      </c>
      <c r="Q34" s="7"/>
    </row>
    <row r="35" spans="1:17">
      <c r="A35" s="7"/>
      <c r="B35" s="397" t="s">
        <v>1001</v>
      </c>
      <c r="C35" s="371"/>
      <c r="D35" s="371"/>
      <c r="E35" s="372"/>
      <c r="F35" s="253" t="s">
        <v>1002</v>
      </c>
      <c r="G35" s="253" t="s">
        <v>1002</v>
      </c>
      <c r="H35" s="253" t="s">
        <v>1002</v>
      </c>
      <c r="I35" s="253" t="s">
        <v>1002</v>
      </c>
      <c r="J35" s="253" t="s">
        <v>1002</v>
      </c>
      <c r="Q35" s="7"/>
    </row>
    <row r="36" spans="1:17">
      <c r="A36" s="7"/>
      <c r="B36" s="398" t="s">
        <v>1003</v>
      </c>
      <c r="C36" s="371"/>
      <c r="D36" s="371"/>
      <c r="E36" s="372"/>
      <c r="F36" s="401" t="s">
        <v>1004</v>
      </c>
      <c r="G36" s="371"/>
      <c r="H36" s="371"/>
      <c r="I36" s="371"/>
      <c r="J36" s="372"/>
      <c r="Q36" s="7"/>
    </row>
    <row r="37" spans="1:17">
      <c r="A37" s="7"/>
      <c r="B37" s="397" t="s">
        <v>1005</v>
      </c>
      <c r="C37" s="371"/>
      <c r="D37" s="372"/>
      <c r="E37" s="292" t="s">
        <v>1006</v>
      </c>
      <c r="F37" s="254">
        <v>1.5</v>
      </c>
      <c r="G37" s="254">
        <v>1.5</v>
      </c>
      <c r="H37" s="254">
        <v>1.5</v>
      </c>
      <c r="I37" s="254">
        <v>1.5</v>
      </c>
      <c r="J37" s="254">
        <v>1.5</v>
      </c>
      <c r="Q37" s="7"/>
    </row>
    <row r="38" spans="1:17">
      <c r="A38" s="7"/>
      <c r="B38" s="397" t="s">
        <v>1007</v>
      </c>
      <c r="C38" s="371"/>
      <c r="D38" s="372"/>
      <c r="E38" s="292" t="s">
        <v>1006</v>
      </c>
      <c r="F38" s="254">
        <v>4.2</v>
      </c>
      <c r="G38" s="254">
        <v>4.2</v>
      </c>
      <c r="H38" s="254">
        <v>4.2</v>
      </c>
      <c r="I38" s="254">
        <v>4.2</v>
      </c>
      <c r="J38" s="254">
        <v>4.2</v>
      </c>
      <c r="Q38" s="7"/>
    </row>
    <row r="39" spans="1:17">
      <c r="A39" s="7"/>
      <c r="B39" s="399" t="s">
        <v>1008</v>
      </c>
      <c r="C39" s="371"/>
      <c r="D39" s="371"/>
      <c r="E39" s="371"/>
      <c r="F39" s="371"/>
      <c r="G39" s="371"/>
      <c r="H39" s="371"/>
      <c r="I39" s="371"/>
      <c r="J39" s="372"/>
      <c r="Q39" s="7"/>
    </row>
    <row r="40" spans="1:17">
      <c r="A40" s="7"/>
      <c r="B40" s="404" t="s">
        <v>1009</v>
      </c>
      <c r="C40" s="371"/>
      <c r="D40" s="372"/>
      <c r="E40" s="292" t="s">
        <v>1010</v>
      </c>
      <c r="F40" s="300" t="s">
        <v>1011</v>
      </c>
      <c r="G40" s="294" t="s">
        <v>1012</v>
      </c>
      <c r="H40" s="294" t="s">
        <v>1013</v>
      </c>
      <c r="I40" s="14" t="s">
        <v>1014</v>
      </c>
      <c r="J40" s="18" t="s">
        <v>1015</v>
      </c>
      <c r="Q40" s="7"/>
    </row>
    <row r="41" spans="1:17">
      <c r="A41" s="7"/>
      <c r="B41" s="398" t="s">
        <v>1016</v>
      </c>
      <c r="C41" s="371"/>
      <c r="D41" s="371"/>
      <c r="E41" s="372"/>
      <c r="F41" s="253" t="s">
        <v>1017</v>
      </c>
      <c r="G41" s="253" t="s">
        <v>1017</v>
      </c>
      <c r="H41" s="253" t="s">
        <v>1017</v>
      </c>
      <c r="I41" s="253" t="s">
        <v>1017</v>
      </c>
      <c r="J41" s="253" t="s">
        <v>1017</v>
      </c>
      <c r="Q41" s="7"/>
    </row>
    <row r="42" spans="1:17">
      <c r="A42" s="7"/>
      <c r="B42" s="397" t="s">
        <v>1018</v>
      </c>
      <c r="C42" s="371"/>
      <c r="D42" s="372"/>
      <c r="E42" s="292" t="s">
        <v>1019</v>
      </c>
      <c r="F42" s="300" t="s">
        <v>1020</v>
      </c>
      <c r="G42" s="294" t="s">
        <v>1021</v>
      </c>
      <c r="H42" s="294" t="s">
        <v>1021</v>
      </c>
      <c r="I42" s="14" t="s">
        <v>1022</v>
      </c>
      <c r="J42" s="18" t="s">
        <v>1023</v>
      </c>
      <c r="Q42" s="7"/>
    </row>
    <row r="43" spans="1:17">
      <c r="A43" s="7"/>
      <c r="B43" s="398" t="s">
        <v>1024</v>
      </c>
      <c r="C43" s="371"/>
      <c r="D43" s="372"/>
      <c r="E43" s="292" t="s">
        <v>946</v>
      </c>
      <c r="F43" s="300">
        <v>13</v>
      </c>
      <c r="G43" s="294">
        <v>13</v>
      </c>
      <c r="H43" s="294">
        <v>13</v>
      </c>
      <c r="I43" s="14">
        <v>28</v>
      </c>
      <c r="J43" s="18">
        <v>45</v>
      </c>
      <c r="Q43" s="7"/>
    </row>
    <row r="44" spans="1:17" ht="36" customHeight="1">
      <c r="A44" s="7"/>
      <c r="B44" s="397" t="s">
        <v>1025</v>
      </c>
      <c r="C44" s="371"/>
      <c r="D44" s="371"/>
      <c r="E44" s="372"/>
      <c r="F44" s="19" t="s">
        <v>1026</v>
      </c>
      <c r="G44" s="401" t="s">
        <v>1027</v>
      </c>
      <c r="H44" s="371"/>
      <c r="I44" s="371"/>
      <c r="J44" s="372"/>
      <c r="Q44" s="7"/>
    </row>
    <row r="45" spans="1:17">
      <c r="A45" s="7"/>
      <c r="B45" s="397" t="s">
        <v>1028</v>
      </c>
      <c r="C45" s="371"/>
      <c r="D45" s="371"/>
      <c r="E45" s="372"/>
      <c r="F45" s="402" t="s">
        <v>1029</v>
      </c>
      <c r="G45" s="371"/>
      <c r="H45" s="371"/>
      <c r="I45" s="371"/>
      <c r="J45" s="372"/>
      <c r="Q45" s="7"/>
    </row>
    <row r="46" spans="1:17">
      <c r="A46" s="7"/>
      <c r="B46" s="397" t="s">
        <v>1003</v>
      </c>
      <c r="C46" s="371"/>
      <c r="D46" s="371"/>
      <c r="E46" s="372"/>
      <c r="F46" s="403" t="s">
        <v>1004</v>
      </c>
      <c r="G46" s="371"/>
      <c r="H46" s="371"/>
      <c r="I46" s="371"/>
      <c r="J46" s="372"/>
      <c r="Q46" s="7"/>
    </row>
    <row r="47" spans="1:17">
      <c r="A47" s="7"/>
      <c r="B47" s="398" t="s">
        <v>1030</v>
      </c>
      <c r="C47" s="371"/>
      <c r="D47" s="371"/>
      <c r="E47" s="372"/>
      <c r="F47" s="253" t="s">
        <v>1031</v>
      </c>
      <c r="G47" s="253" t="s">
        <v>1031</v>
      </c>
      <c r="H47" s="253" t="s">
        <v>1031</v>
      </c>
      <c r="I47" s="253" t="s">
        <v>1031</v>
      </c>
      <c r="J47" s="253" t="s">
        <v>1031</v>
      </c>
      <c r="Q47" s="7"/>
    </row>
    <row r="48" spans="1:17">
      <c r="A48" s="7"/>
      <c r="B48" s="398" t="s">
        <v>1032</v>
      </c>
      <c r="C48" s="371"/>
      <c r="D48" s="372"/>
      <c r="E48" s="292" t="s">
        <v>1019</v>
      </c>
      <c r="F48" s="300">
        <v>850</v>
      </c>
      <c r="G48" s="294">
        <v>850</v>
      </c>
      <c r="H48" s="294">
        <v>850</v>
      </c>
      <c r="I48" s="14">
        <v>890</v>
      </c>
      <c r="J48" s="18">
        <v>850</v>
      </c>
      <c r="Q48" s="7"/>
    </row>
    <row r="49" spans="1:17">
      <c r="A49" s="7"/>
      <c r="B49" s="398" t="s">
        <v>1033</v>
      </c>
      <c r="C49" s="371"/>
      <c r="D49" s="372"/>
      <c r="E49" s="292" t="s">
        <v>946</v>
      </c>
      <c r="F49" s="301" t="s">
        <v>1034</v>
      </c>
      <c r="G49" s="302" t="s">
        <v>1034</v>
      </c>
      <c r="H49" s="302" t="s">
        <v>1034</v>
      </c>
      <c r="I49" s="14">
        <v>91</v>
      </c>
      <c r="J49" s="18">
        <v>144</v>
      </c>
      <c r="Q49" s="7"/>
    </row>
    <row r="50" spans="1:17">
      <c r="A50" s="7"/>
      <c r="B50" s="399" t="s">
        <v>1035</v>
      </c>
      <c r="C50" s="371"/>
      <c r="D50" s="371"/>
      <c r="E50" s="371"/>
      <c r="F50" s="371"/>
      <c r="G50" s="371"/>
      <c r="H50" s="371"/>
      <c r="I50" s="371"/>
      <c r="J50" s="372"/>
      <c r="Q50" s="7"/>
    </row>
    <row r="51" spans="1:17">
      <c r="A51" s="7"/>
      <c r="B51" s="398" t="s">
        <v>1036</v>
      </c>
      <c r="C51" s="379"/>
      <c r="D51" s="292" t="s">
        <v>1037</v>
      </c>
      <c r="E51" s="292" t="s">
        <v>1038</v>
      </c>
      <c r="F51" s="255" t="s">
        <v>1039</v>
      </c>
      <c r="G51" s="255" t="s">
        <v>1039</v>
      </c>
      <c r="H51" s="255" t="s">
        <v>1040</v>
      </c>
      <c r="I51" s="255" t="s">
        <v>1040</v>
      </c>
      <c r="J51" s="255" t="s">
        <v>1041</v>
      </c>
      <c r="Q51" s="7"/>
    </row>
    <row r="52" spans="1:17">
      <c r="A52" s="7"/>
      <c r="B52" s="386"/>
      <c r="C52" s="387"/>
      <c r="D52" s="292" t="s">
        <v>1042</v>
      </c>
      <c r="E52" s="292" t="s">
        <v>1038</v>
      </c>
      <c r="F52" s="255" t="s">
        <v>1043</v>
      </c>
      <c r="G52" s="255" t="s">
        <v>1043</v>
      </c>
      <c r="H52" s="255" t="s">
        <v>1043</v>
      </c>
      <c r="I52" s="255" t="s">
        <v>1043</v>
      </c>
      <c r="J52" s="255" t="s">
        <v>1039</v>
      </c>
      <c r="Q52" s="7"/>
    </row>
    <row r="53" spans="1:17">
      <c r="A53" s="7"/>
      <c r="B53" s="380"/>
      <c r="C53" s="382"/>
      <c r="D53" s="303" t="s">
        <v>1044</v>
      </c>
      <c r="E53" s="303" t="s">
        <v>1045</v>
      </c>
      <c r="F53" s="20">
        <v>16</v>
      </c>
      <c r="G53" s="20">
        <v>16</v>
      </c>
      <c r="H53" s="20">
        <v>16</v>
      </c>
      <c r="I53" s="20">
        <v>16</v>
      </c>
      <c r="J53" s="20">
        <v>16</v>
      </c>
      <c r="Q53" s="7"/>
    </row>
    <row r="54" spans="1:17">
      <c r="A54" s="7"/>
      <c r="B54" s="397" t="s">
        <v>1046</v>
      </c>
      <c r="C54" s="371"/>
      <c r="D54" s="371"/>
      <c r="E54" s="372"/>
      <c r="F54" s="13" t="s">
        <v>1047</v>
      </c>
      <c r="G54" s="13" t="s">
        <v>1047</v>
      </c>
      <c r="H54" s="13" t="s">
        <v>1048</v>
      </c>
      <c r="I54" s="16" t="s">
        <v>1048</v>
      </c>
      <c r="J54" s="16" t="s">
        <v>1049</v>
      </c>
      <c r="Q54" s="7"/>
    </row>
    <row r="55" spans="1:17">
      <c r="A55" s="7"/>
      <c r="B55" s="399" t="s">
        <v>1050</v>
      </c>
      <c r="C55" s="371"/>
      <c r="D55" s="371"/>
      <c r="E55" s="371"/>
      <c r="F55" s="371"/>
      <c r="G55" s="371"/>
      <c r="H55" s="371"/>
      <c r="I55" s="371"/>
      <c r="J55" s="372"/>
      <c r="Q55" s="7"/>
    </row>
    <row r="56" spans="1:17">
      <c r="A56" s="7"/>
      <c r="B56" s="397" t="s">
        <v>1051</v>
      </c>
      <c r="C56" s="371"/>
      <c r="D56" s="372"/>
      <c r="E56" s="292" t="s">
        <v>1052</v>
      </c>
      <c r="F56" s="13" t="s">
        <v>1053</v>
      </c>
      <c r="G56" s="13" t="s">
        <v>1053</v>
      </c>
      <c r="H56" s="13" t="s">
        <v>1053</v>
      </c>
      <c r="I56" s="16" t="s">
        <v>968</v>
      </c>
      <c r="J56" s="16" t="s">
        <v>968</v>
      </c>
      <c r="Q56" s="7"/>
    </row>
    <row r="57" spans="1:17">
      <c r="A57" s="7"/>
      <c r="B57" s="397" t="s">
        <v>1054</v>
      </c>
      <c r="C57" s="371"/>
      <c r="D57" s="372"/>
      <c r="E57" s="292" t="s">
        <v>1052</v>
      </c>
      <c r="F57" s="13" t="s">
        <v>1055</v>
      </c>
      <c r="G57" s="13" t="s">
        <v>1055</v>
      </c>
      <c r="H57" s="13" t="s">
        <v>1055</v>
      </c>
      <c r="I57" s="16" t="s">
        <v>982</v>
      </c>
      <c r="J57" s="16" t="s">
        <v>982</v>
      </c>
      <c r="Q57" s="7"/>
    </row>
    <row r="58" spans="1:17">
      <c r="A58" s="7"/>
      <c r="B58" s="397" t="s">
        <v>1056</v>
      </c>
      <c r="C58" s="371"/>
      <c r="D58" s="371"/>
      <c r="E58" s="372"/>
      <c r="F58" s="254" t="s">
        <v>649</v>
      </c>
      <c r="G58" s="254" t="s">
        <v>649</v>
      </c>
      <c r="H58" s="254" t="s">
        <v>649</v>
      </c>
      <c r="I58" s="254" t="s">
        <v>649</v>
      </c>
      <c r="J58" s="254" t="s">
        <v>649</v>
      </c>
      <c r="Q58" s="7"/>
    </row>
    <row r="59" spans="1:17">
      <c r="A59" s="7"/>
      <c r="B59" s="397" t="s">
        <v>1057</v>
      </c>
      <c r="C59" s="379"/>
      <c r="D59" s="292" t="s">
        <v>980</v>
      </c>
      <c r="E59" s="292" t="s">
        <v>1058</v>
      </c>
      <c r="F59" s="254" t="s">
        <v>1059</v>
      </c>
      <c r="G59" s="254" t="s">
        <v>1059</v>
      </c>
      <c r="H59" s="254" t="s">
        <v>1059</v>
      </c>
      <c r="I59" s="254" t="s">
        <v>1059</v>
      </c>
      <c r="J59" s="254" t="s">
        <v>1059</v>
      </c>
      <c r="Q59" s="7"/>
    </row>
    <row r="60" spans="1:17">
      <c r="A60" s="7"/>
      <c r="B60" s="380"/>
      <c r="C60" s="382"/>
      <c r="D60" s="292" t="s">
        <v>983</v>
      </c>
      <c r="E60" s="292" t="s">
        <v>1058</v>
      </c>
      <c r="F60" s="254" t="s">
        <v>1060</v>
      </c>
      <c r="G60" s="254" t="s">
        <v>1060</v>
      </c>
      <c r="H60" s="254" t="s">
        <v>1060</v>
      </c>
      <c r="I60" s="254" t="s">
        <v>1060</v>
      </c>
      <c r="J60" s="254" t="s">
        <v>1060</v>
      </c>
      <c r="Q60" s="7"/>
    </row>
    <row r="61" spans="1:17">
      <c r="A61" s="7"/>
      <c r="B61" s="398" t="s">
        <v>1061</v>
      </c>
      <c r="C61" s="371"/>
      <c r="D61" s="372"/>
      <c r="E61" s="292" t="s">
        <v>1062</v>
      </c>
      <c r="F61" s="255" t="s">
        <v>1063</v>
      </c>
      <c r="G61" s="255" t="s">
        <v>969</v>
      </c>
      <c r="H61" s="255" t="s">
        <v>964</v>
      </c>
      <c r="I61" s="255" t="s">
        <v>1064</v>
      </c>
      <c r="J61" s="255" t="s">
        <v>1065</v>
      </c>
      <c r="Q61" s="7"/>
    </row>
    <row r="62" spans="1:17">
      <c r="A62" s="7"/>
      <c r="B62" s="398" t="s">
        <v>1066</v>
      </c>
      <c r="C62" s="379"/>
      <c r="D62" s="292" t="s">
        <v>1067</v>
      </c>
      <c r="E62" s="292" t="s">
        <v>1045</v>
      </c>
      <c r="F62" s="300" t="s">
        <v>1068</v>
      </c>
      <c r="G62" s="294" t="s">
        <v>1069</v>
      </c>
      <c r="H62" s="294" t="s">
        <v>1070</v>
      </c>
      <c r="I62" s="14" t="s">
        <v>1071</v>
      </c>
      <c r="J62" s="18" t="s">
        <v>1072</v>
      </c>
      <c r="Q62" s="7"/>
    </row>
    <row r="63" spans="1:17">
      <c r="A63" s="7"/>
      <c r="B63" s="380"/>
      <c r="C63" s="382"/>
      <c r="D63" s="292" t="s">
        <v>1073</v>
      </c>
      <c r="E63" s="292" t="s">
        <v>1045</v>
      </c>
      <c r="F63" s="300" t="s">
        <v>1074</v>
      </c>
      <c r="G63" s="300" t="s">
        <v>1074</v>
      </c>
      <c r="H63" s="294" t="s">
        <v>1075</v>
      </c>
      <c r="I63" s="14" t="s">
        <v>1076</v>
      </c>
      <c r="J63" s="18" t="s">
        <v>1077</v>
      </c>
      <c r="Q63" s="7"/>
    </row>
    <row r="64" spans="1:17">
      <c r="A64" s="7"/>
      <c r="B64" s="397" t="s">
        <v>1078</v>
      </c>
      <c r="C64" s="379"/>
      <c r="D64" s="292" t="s">
        <v>1067</v>
      </c>
      <c r="E64" s="292" t="s">
        <v>1079</v>
      </c>
      <c r="F64" s="255" t="s">
        <v>628</v>
      </c>
      <c r="G64" s="255" t="s">
        <v>1080</v>
      </c>
      <c r="H64" s="255" t="s">
        <v>1081</v>
      </c>
      <c r="I64" s="255" t="s">
        <v>1082</v>
      </c>
      <c r="J64" s="255" t="s">
        <v>1083</v>
      </c>
      <c r="Q64" s="7"/>
    </row>
    <row r="65" spans="1:17">
      <c r="A65" s="7"/>
      <c r="B65" s="380"/>
      <c r="C65" s="382"/>
      <c r="D65" s="292" t="s">
        <v>1073</v>
      </c>
      <c r="E65" s="292" t="s">
        <v>1079</v>
      </c>
      <c r="F65" s="255" t="s">
        <v>1084</v>
      </c>
      <c r="G65" s="255" t="s">
        <v>1085</v>
      </c>
      <c r="H65" s="255" t="s">
        <v>1086</v>
      </c>
      <c r="I65" s="255" t="s">
        <v>959</v>
      </c>
      <c r="J65" s="255" t="s">
        <v>1087</v>
      </c>
      <c r="Q65" s="7"/>
    </row>
    <row r="66" spans="1:17" ht="15.75" customHeight="1" thickBot="1">
      <c r="A66" s="7"/>
      <c r="B66" s="7"/>
      <c r="C66" s="7"/>
      <c r="D66" s="7"/>
      <c r="E66" s="7"/>
      <c r="F66" s="7"/>
      <c r="G66" s="7"/>
      <c r="H66" s="7"/>
      <c r="I66" s="7"/>
      <c r="K66" s="8"/>
      <c r="Q66" s="7"/>
    </row>
    <row r="67" spans="1:17" ht="27" customHeight="1" thickBot="1">
      <c r="A67" s="7"/>
      <c r="B67" s="408" t="s">
        <v>1088</v>
      </c>
      <c r="C67" s="329"/>
      <c r="D67" s="329"/>
      <c r="E67" s="329"/>
      <c r="F67" s="329"/>
      <c r="G67" s="329"/>
      <c r="H67" s="329"/>
      <c r="I67" s="332"/>
      <c r="Q67" s="7"/>
    </row>
    <row r="68" spans="1:17">
      <c r="A68" s="7"/>
      <c r="B68" s="409" t="s">
        <v>23</v>
      </c>
      <c r="C68" s="381"/>
      <c r="D68" s="381"/>
      <c r="E68" s="382"/>
      <c r="F68" s="135" t="s">
        <v>30</v>
      </c>
      <c r="G68" s="135" t="s">
        <v>31</v>
      </c>
      <c r="H68" s="135" t="s">
        <v>32</v>
      </c>
      <c r="I68" s="135" t="s">
        <v>33</v>
      </c>
      <c r="Q68" s="7"/>
    </row>
    <row r="69" spans="1:17">
      <c r="A69" s="7"/>
      <c r="B69" s="405" t="s">
        <v>933</v>
      </c>
      <c r="C69" s="371"/>
      <c r="D69" s="371"/>
      <c r="E69" s="372"/>
      <c r="F69" s="10" t="s">
        <v>934</v>
      </c>
      <c r="G69" s="10" t="s">
        <v>934</v>
      </c>
      <c r="H69" s="10" t="s">
        <v>934</v>
      </c>
      <c r="I69" s="10" t="s">
        <v>934</v>
      </c>
      <c r="Q69" s="7"/>
    </row>
    <row r="70" spans="1:17">
      <c r="A70" s="7"/>
      <c r="B70" s="405" t="s">
        <v>935</v>
      </c>
      <c r="C70" s="371"/>
      <c r="D70" s="371"/>
      <c r="E70" s="372"/>
      <c r="F70" s="21" t="s">
        <v>693</v>
      </c>
      <c r="G70" s="21" t="s">
        <v>693</v>
      </c>
      <c r="H70" s="21" t="s">
        <v>693</v>
      </c>
      <c r="I70" s="21" t="s">
        <v>936</v>
      </c>
      <c r="Q70" s="7"/>
    </row>
    <row r="71" spans="1:17">
      <c r="A71" s="7"/>
      <c r="B71" s="405" t="s">
        <v>937</v>
      </c>
      <c r="C71" s="371"/>
      <c r="D71" s="371"/>
      <c r="E71" s="372"/>
      <c r="F71" s="10">
        <v>3.61</v>
      </c>
      <c r="G71" s="10">
        <v>3.61</v>
      </c>
      <c r="H71" s="10">
        <v>3.61</v>
      </c>
      <c r="I71" s="10">
        <v>3.61</v>
      </c>
      <c r="J71" s="8"/>
      <c r="Q71" s="7"/>
    </row>
    <row r="72" spans="1:17">
      <c r="A72" s="7"/>
      <c r="B72" s="405" t="s">
        <v>939</v>
      </c>
      <c r="C72" s="371"/>
      <c r="D72" s="371"/>
      <c r="E72" s="372"/>
      <c r="F72" s="22" t="s">
        <v>693</v>
      </c>
      <c r="G72" s="22" t="s">
        <v>693</v>
      </c>
      <c r="H72" s="22" t="s">
        <v>693</v>
      </c>
      <c r="I72" s="22" t="s">
        <v>693</v>
      </c>
      <c r="J72" s="8"/>
      <c r="Q72" s="7"/>
    </row>
    <row r="73" spans="1:17">
      <c r="A73" s="7"/>
      <c r="B73" s="405" t="s">
        <v>940</v>
      </c>
      <c r="C73" s="378"/>
      <c r="D73" s="379"/>
      <c r="E73" s="256" t="s">
        <v>941</v>
      </c>
      <c r="F73" s="23" t="s">
        <v>1089</v>
      </c>
      <c r="G73" s="23" t="s">
        <v>1090</v>
      </c>
      <c r="H73" s="304" t="s">
        <v>1091</v>
      </c>
      <c r="I73" s="305" t="s">
        <v>1092</v>
      </c>
      <c r="J73" s="8"/>
      <c r="Q73" s="7"/>
    </row>
    <row r="74" spans="1:17">
      <c r="A74" s="7"/>
      <c r="B74" s="380"/>
      <c r="C74" s="381"/>
      <c r="D74" s="382"/>
      <c r="E74" s="256" t="s">
        <v>946</v>
      </c>
      <c r="F74" s="304">
        <v>3250</v>
      </c>
      <c r="G74" s="304">
        <v>3250</v>
      </c>
      <c r="H74" s="304">
        <v>3250</v>
      </c>
      <c r="I74" s="23" t="s">
        <v>1093</v>
      </c>
      <c r="J74" s="8"/>
      <c r="Q74" s="7"/>
    </row>
    <row r="75" spans="1:17">
      <c r="A75" s="7"/>
      <c r="B75" s="405" t="s">
        <v>948</v>
      </c>
      <c r="C75" s="378"/>
      <c r="D75" s="379"/>
      <c r="E75" s="256" t="s">
        <v>941</v>
      </c>
      <c r="F75" s="23" t="s">
        <v>1094</v>
      </c>
      <c r="G75" s="23" t="s">
        <v>1095</v>
      </c>
      <c r="H75" s="304" t="s">
        <v>1096</v>
      </c>
      <c r="I75" s="23" t="s">
        <v>1097</v>
      </c>
      <c r="J75" s="8"/>
      <c r="Q75" s="7"/>
    </row>
    <row r="76" spans="1:17">
      <c r="A76" s="7"/>
      <c r="B76" s="380"/>
      <c r="C76" s="381"/>
      <c r="D76" s="382"/>
      <c r="E76" s="256" t="s">
        <v>946</v>
      </c>
      <c r="F76" s="304">
        <v>3250</v>
      </c>
      <c r="G76" s="304">
        <v>3250</v>
      </c>
      <c r="H76" s="304">
        <v>3250</v>
      </c>
      <c r="I76" s="23" t="s">
        <v>1093</v>
      </c>
      <c r="J76" s="8"/>
      <c r="Q76" s="7"/>
    </row>
    <row r="77" spans="1:17">
      <c r="A77" s="7"/>
      <c r="B77" s="405" t="s">
        <v>952</v>
      </c>
      <c r="C77" s="371"/>
      <c r="D77" s="372"/>
      <c r="E77" s="256" t="s">
        <v>953</v>
      </c>
      <c r="F77" s="258">
        <v>0.9</v>
      </c>
      <c r="G77" s="258">
        <v>1</v>
      </c>
      <c r="H77" s="258">
        <v>1.2</v>
      </c>
      <c r="I77" s="258">
        <v>1.8</v>
      </c>
      <c r="J77" s="8"/>
      <c r="Q77" s="7"/>
    </row>
    <row r="78" spans="1:17">
      <c r="A78" s="7"/>
      <c r="B78" s="406" t="s">
        <v>954</v>
      </c>
      <c r="C78" s="379"/>
      <c r="D78" s="256" t="s">
        <v>955</v>
      </c>
      <c r="E78" s="257" t="s">
        <v>956</v>
      </c>
      <c r="F78" s="13" t="s">
        <v>970</v>
      </c>
      <c r="G78" s="13" t="s">
        <v>957</v>
      </c>
      <c r="H78" s="13" t="s">
        <v>1098</v>
      </c>
      <c r="I78" s="16" t="s">
        <v>959</v>
      </c>
      <c r="J78" s="8"/>
      <c r="Q78" s="7"/>
    </row>
    <row r="79" spans="1:17">
      <c r="A79" s="7"/>
      <c r="B79" s="386"/>
      <c r="C79" s="387"/>
      <c r="D79" s="256" t="s">
        <v>961</v>
      </c>
      <c r="E79" s="257" t="s">
        <v>956</v>
      </c>
      <c r="F79" s="259" t="s">
        <v>962</v>
      </c>
      <c r="G79" s="259" t="s">
        <v>963</v>
      </c>
      <c r="H79" s="259" t="s">
        <v>958</v>
      </c>
      <c r="I79" s="259" t="s">
        <v>965</v>
      </c>
      <c r="J79" s="8"/>
      <c r="Q79" s="7"/>
    </row>
    <row r="80" spans="1:17">
      <c r="A80" s="7"/>
      <c r="B80" s="380"/>
      <c r="C80" s="382"/>
      <c r="D80" s="256" t="s">
        <v>967</v>
      </c>
      <c r="E80" s="257" t="s">
        <v>956</v>
      </c>
      <c r="F80" s="259" t="s">
        <v>1063</v>
      </c>
      <c r="G80" s="259" t="s">
        <v>969</v>
      </c>
      <c r="H80" s="259" t="s">
        <v>1099</v>
      </c>
      <c r="I80" s="259" t="s">
        <v>958</v>
      </c>
      <c r="J80" s="8"/>
      <c r="Q80" s="7"/>
    </row>
    <row r="81" spans="1:17">
      <c r="A81" s="7"/>
      <c r="B81" s="406" t="s">
        <v>971</v>
      </c>
      <c r="C81" s="371"/>
      <c r="D81" s="372"/>
      <c r="E81" s="257" t="s">
        <v>956</v>
      </c>
      <c r="F81" s="24" t="s">
        <v>1100</v>
      </c>
      <c r="G81" s="24" t="s">
        <v>1101</v>
      </c>
      <c r="H81" s="306" t="s">
        <v>1102</v>
      </c>
      <c r="I81" s="24" t="s">
        <v>1103</v>
      </c>
      <c r="J81" s="8"/>
      <c r="Q81" s="7"/>
    </row>
    <row r="82" spans="1:17">
      <c r="A82" s="7"/>
      <c r="B82" s="407" t="s">
        <v>976</v>
      </c>
      <c r="C82" s="371"/>
      <c r="D82" s="371"/>
      <c r="E82" s="371"/>
      <c r="F82" s="371"/>
      <c r="G82" s="371"/>
      <c r="H82" s="371"/>
      <c r="I82" s="372"/>
      <c r="J82" s="8"/>
      <c r="Q82" s="7"/>
    </row>
    <row r="83" spans="1:17">
      <c r="A83" s="7"/>
      <c r="B83" s="410" t="s">
        <v>977</v>
      </c>
      <c r="C83" s="371"/>
      <c r="D83" s="371"/>
      <c r="E83" s="372"/>
      <c r="F83" s="411" t="s">
        <v>978</v>
      </c>
      <c r="G83" s="371"/>
      <c r="H83" s="371"/>
      <c r="I83" s="372"/>
      <c r="J83" s="8"/>
      <c r="Q83" s="7"/>
    </row>
    <row r="84" spans="1:17">
      <c r="A84" s="7"/>
      <c r="B84" s="406" t="s">
        <v>979</v>
      </c>
      <c r="C84" s="379"/>
      <c r="D84" s="256" t="s">
        <v>980</v>
      </c>
      <c r="E84" s="256" t="s">
        <v>693</v>
      </c>
      <c r="F84" s="23" t="s">
        <v>1104</v>
      </c>
      <c r="G84" s="23" t="s">
        <v>1105</v>
      </c>
      <c r="H84" s="307" t="s">
        <v>1106</v>
      </c>
      <c r="I84" s="23" t="s">
        <v>1107</v>
      </c>
      <c r="J84" s="8"/>
      <c r="Q84" s="7"/>
    </row>
    <row r="85" spans="1:17">
      <c r="A85" s="7"/>
      <c r="B85" s="380"/>
      <c r="C85" s="382"/>
      <c r="D85" s="256" t="s">
        <v>983</v>
      </c>
      <c r="E85" s="256" t="s">
        <v>693</v>
      </c>
      <c r="F85" s="23" t="s">
        <v>1108</v>
      </c>
      <c r="G85" s="23" t="s">
        <v>1109</v>
      </c>
      <c r="H85" s="304" t="s">
        <v>1110</v>
      </c>
      <c r="I85" s="23" t="s">
        <v>1111</v>
      </c>
      <c r="J85" s="8"/>
      <c r="Q85" s="7"/>
    </row>
    <row r="86" spans="1:17">
      <c r="A86" s="7"/>
      <c r="B86" s="406" t="s">
        <v>985</v>
      </c>
      <c r="C86" s="379"/>
      <c r="D86" s="256" t="s">
        <v>980</v>
      </c>
      <c r="E86" s="256" t="s">
        <v>946</v>
      </c>
      <c r="F86" s="23" t="s">
        <v>1112</v>
      </c>
      <c r="G86" s="23" t="s">
        <v>1113</v>
      </c>
      <c r="H86" s="304" t="s">
        <v>1114</v>
      </c>
      <c r="I86" s="23" t="s">
        <v>1115</v>
      </c>
      <c r="J86" s="8"/>
      <c r="Q86" s="7"/>
    </row>
    <row r="87" spans="1:17">
      <c r="A87" s="7"/>
      <c r="B87" s="380"/>
      <c r="C87" s="382"/>
      <c r="D87" s="256" t="s">
        <v>983</v>
      </c>
      <c r="E87" s="256" t="s">
        <v>946</v>
      </c>
      <c r="F87" s="23" t="s">
        <v>1116</v>
      </c>
      <c r="G87" s="23" t="s">
        <v>1117</v>
      </c>
      <c r="H87" s="304" t="s">
        <v>1118</v>
      </c>
      <c r="I87" s="23" t="s">
        <v>1119</v>
      </c>
      <c r="J87" s="8"/>
      <c r="Q87" s="7"/>
    </row>
    <row r="88" spans="1:17">
      <c r="A88" s="7"/>
      <c r="B88" s="407" t="s">
        <v>987</v>
      </c>
      <c r="C88" s="371"/>
      <c r="D88" s="371"/>
      <c r="E88" s="371"/>
      <c r="F88" s="371"/>
      <c r="G88" s="371"/>
      <c r="H88" s="371"/>
      <c r="I88" s="372"/>
      <c r="J88" s="8"/>
      <c r="Q88" s="7"/>
    </row>
    <row r="89" spans="1:17">
      <c r="A89" s="7"/>
      <c r="B89" s="405" t="s">
        <v>988</v>
      </c>
      <c r="C89" s="371"/>
      <c r="D89" s="371"/>
      <c r="E89" s="372"/>
      <c r="F89" s="258" t="s">
        <v>989</v>
      </c>
      <c r="G89" s="258" t="s">
        <v>989</v>
      </c>
      <c r="H89" s="258" t="s">
        <v>989</v>
      </c>
      <c r="I89" s="258" t="s">
        <v>989</v>
      </c>
      <c r="J89" s="8"/>
      <c r="Q89" s="7"/>
    </row>
    <row r="90" spans="1:17">
      <c r="A90" s="7"/>
      <c r="B90" s="405" t="s">
        <v>990</v>
      </c>
      <c r="C90" s="371"/>
      <c r="D90" s="372"/>
      <c r="E90" s="256" t="s">
        <v>991</v>
      </c>
      <c r="F90" s="23" t="s">
        <v>1120</v>
      </c>
      <c r="G90" s="23" t="s">
        <v>1120</v>
      </c>
      <c r="H90" s="23" t="s">
        <v>1121</v>
      </c>
      <c r="I90" s="23" t="s">
        <v>1122</v>
      </c>
      <c r="J90" s="8"/>
      <c r="Q90" s="7"/>
    </row>
    <row r="91" spans="1:17">
      <c r="A91" s="7"/>
      <c r="B91" s="405" t="s">
        <v>996</v>
      </c>
      <c r="C91" s="371"/>
      <c r="D91" s="372"/>
      <c r="E91" s="256" t="s">
        <v>997</v>
      </c>
      <c r="F91" s="258">
        <v>15</v>
      </c>
      <c r="G91" s="258">
        <v>15</v>
      </c>
      <c r="H91" s="258">
        <v>15</v>
      </c>
      <c r="I91" s="258">
        <v>15</v>
      </c>
      <c r="J91" s="8"/>
      <c r="Q91" s="7"/>
    </row>
    <row r="92" spans="1:17">
      <c r="A92" s="7"/>
      <c r="B92" s="406" t="s">
        <v>998</v>
      </c>
      <c r="C92" s="372"/>
      <c r="D92" s="406" t="s">
        <v>999</v>
      </c>
      <c r="E92" s="372"/>
      <c r="F92" s="258" t="s">
        <v>1000</v>
      </c>
      <c r="G92" s="258" t="s">
        <v>1000</v>
      </c>
      <c r="H92" s="258" t="s">
        <v>1000</v>
      </c>
      <c r="I92" s="258" t="s">
        <v>1000</v>
      </c>
      <c r="J92" s="8"/>
      <c r="Q92" s="7"/>
    </row>
    <row r="93" spans="1:17">
      <c r="A93" s="7"/>
      <c r="B93" s="405" t="s">
        <v>1001</v>
      </c>
      <c r="C93" s="371"/>
      <c r="D93" s="371"/>
      <c r="E93" s="372"/>
      <c r="F93" s="258" t="s">
        <v>1002</v>
      </c>
      <c r="G93" s="258" t="s">
        <v>1002</v>
      </c>
      <c r="H93" s="258" t="s">
        <v>1002</v>
      </c>
      <c r="I93" s="258" t="s">
        <v>1002</v>
      </c>
      <c r="J93" s="8"/>
      <c r="Q93" s="7"/>
    </row>
    <row r="94" spans="1:17">
      <c r="A94" s="7"/>
      <c r="B94" s="406" t="s">
        <v>1003</v>
      </c>
      <c r="C94" s="371"/>
      <c r="D94" s="371"/>
      <c r="E94" s="372"/>
      <c r="F94" s="411" t="s">
        <v>1004</v>
      </c>
      <c r="G94" s="371"/>
      <c r="H94" s="371"/>
      <c r="I94" s="372"/>
      <c r="J94" s="8"/>
      <c r="Q94" s="7"/>
    </row>
    <row r="95" spans="1:17">
      <c r="A95" s="7"/>
      <c r="B95" s="405" t="s">
        <v>1005</v>
      </c>
      <c r="C95" s="371"/>
      <c r="D95" s="372"/>
      <c r="E95" s="256" t="s">
        <v>1006</v>
      </c>
      <c r="F95" s="259">
        <v>1.5</v>
      </c>
      <c r="G95" s="259">
        <v>1.5</v>
      </c>
      <c r="H95" s="259">
        <v>1.5</v>
      </c>
      <c r="I95" s="259">
        <v>1.5</v>
      </c>
      <c r="J95" s="8"/>
      <c r="Q95" s="7"/>
    </row>
    <row r="96" spans="1:17">
      <c r="A96" s="7"/>
      <c r="B96" s="405" t="s">
        <v>1007</v>
      </c>
      <c r="C96" s="371"/>
      <c r="D96" s="372"/>
      <c r="E96" s="256" t="s">
        <v>1006</v>
      </c>
      <c r="F96" s="259">
        <v>4.2</v>
      </c>
      <c r="G96" s="259">
        <v>4.2</v>
      </c>
      <c r="H96" s="259">
        <v>4.2</v>
      </c>
      <c r="I96" s="259">
        <v>4.2</v>
      </c>
      <c r="J96" s="8"/>
      <c r="Q96" s="7"/>
    </row>
    <row r="97" spans="1:17">
      <c r="A97" s="7"/>
      <c r="B97" s="407" t="s">
        <v>1008</v>
      </c>
      <c r="C97" s="371"/>
      <c r="D97" s="371"/>
      <c r="E97" s="371"/>
      <c r="F97" s="371"/>
      <c r="G97" s="371"/>
      <c r="H97" s="371"/>
      <c r="I97" s="372"/>
      <c r="J97" s="8"/>
      <c r="Q97" s="7"/>
    </row>
    <row r="98" spans="1:17">
      <c r="A98" s="7"/>
      <c r="B98" s="413" t="s">
        <v>1123</v>
      </c>
      <c r="C98" s="371"/>
      <c r="D98" s="372"/>
      <c r="E98" s="256" t="s">
        <v>1010</v>
      </c>
      <c r="F98" s="23" t="s">
        <v>1124</v>
      </c>
      <c r="G98" s="23" t="s">
        <v>1124</v>
      </c>
      <c r="H98" s="304" t="s">
        <v>1125</v>
      </c>
      <c r="I98" s="23" t="s">
        <v>1126</v>
      </c>
      <c r="J98" s="8"/>
      <c r="Q98" s="7"/>
    </row>
    <row r="99" spans="1:17">
      <c r="A99" s="7"/>
      <c r="B99" s="406" t="s">
        <v>1016</v>
      </c>
      <c r="C99" s="371"/>
      <c r="D99" s="371"/>
      <c r="E99" s="372"/>
      <c r="F99" s="258" t="s">
        <v>1017</v>
      </c>
      <c r="G99" s="258" t="s">
        <v>1017</v>
      </c>
      <c r="H99" s="258" t="s">
        <v>1017</v>
      </c>
      <c r="I99" s="258" t="s">
        <v>1017</v>
      </c>
      <c r="J99" s="8"/>
      <c r="Q99" s="7"/>
    </row>
    <row r="100" spans="1:17">
      <c r="A100" s="7"/>
      <c r="B100" s="405" t="s">
        <v>1018</v>
      </c>
      <c r="C100" s="371"/>
      <c r="D100" s="372"/>
      <c r="E100" s="256" t="s">
        <v>1019</v>
      </c>
      <c r="F100" s="23" t="s">
        <v>1127</v>
      </c>
      <c r="G100" s="23" t="s">
        <v>1127</v>
      </c>
      <c r="H100" s="304" t="s">
        <v>1128</v>
      </c>
      <c r="I100" s="23" t="s">
        <v>1023</v>
      </c>
      <c r="J100" s="8"/>
      <c r="Q100" s="7"/>
    </row>
    <row r="101" spans="1:17">
      <c r="A101" s="7"/>
      <c r="B101" s="406" t="s">
        <v>1024</v>
      </c>
      <c r="C101" s="371"/>
      <c r="D101" s="372"/>
      <c r="E101" s="256" t="s">
        <v>946</v>
      </c>
      <c r="F101" s="23" t="s">
        <v>959</v>
      </c>
      <c r="G101" s="23" t="s">
        <v>959</v>
      </c>
      <c r="H101" s="304">
        <v>40</v>
      </c>
      <c r="I101" s="23" t="s">
        <v>1129</v>
      </c>
      <c r="J101" s="8"/>
      <c r="Q101" s="7"/>
    </row>
    <row r="102" spans="1:17">
      <c r="A102" s="7"/>
      <c r="B102" s="405" t="s">
        <v>1025</v>
      </c>
      <c r="C102" s="371"/>
      <c r="D102" s="371"/>
      <c r="E102" s="372"/>
      <c r="F102" s="411" t="s">
        <v>1026</v>
      </c>
      <c r="G102" s="372"/>
      <c r="H102" s="411" t="s">
        <v>1027</v>
      </c>
      <c r="I102" s="372"/>
      <c r="J102" s="8"/>
      <c r="Q102" s="7"/>
    </row>
    <row r="103" spans="1:17">
      <c r="A103" s="7"/>
      <c r="B103" s="405" t="s">
        <v>1028</v>
      </c>
      <c r="C103" s="371"/>
      <c r="D103" s="371"/>
      <c r="E103" s="372"/>
      <c r="F103" s="412" t="s">
        <v>1029</v>
      </c>
      <c r="G103" s="371"/>
      <c r="H103" s="371"/>
      <c r="I103" s="372"/>
      <c r="J103" s="8"/>
      <c r="Q103" s="7"/>
    </row>
    <row r="104" spans="1:17">
      <c r="A104" s="7"/>
      <c r="B104" s="405" t="s">
        <v>1003</v>
      </c>
      <c r="C104" s="371"/>
      <c r="D104" s="371"/>
      <c r="E104" s="372"/>
      <c r="F104" s="414" t="s">
        <v>1004</v>
      </c>
      <c r="G104" s="371"/>
      <c r="H104" s="371"/>
      <c r="I104" s="372"/>
      <c r="J104" s="8"/>
      <c r="Q104" s="7"/>
    </row>
    <row r="105" spans="1:17">
      <c r="A105" s="7"/>
      <c r="B105" s="406" t="s">
        <v>1030</v>
      </c>
      <c r="C105" s="371"/>
      <c r="D105" s="371"/>
      <c r="E105" s="372"/>
      <c r="F105" s="258" t="s">
        <v>1031</v>
      </c>
      <c r="G105" s="258" t="s">
        <v>1031</v>
      </c>
      <c r="H105" s="258" t="s">
        <v>1031</v>
      </c>
      <c r="I105" s="258" t="s">
        <v>1031</v>
      </c>
      <c r="J105" s="8"/>
      <c r="Q105" s="7"/>
    </row>
    <row r="106" spans="1:17">
      <c r="A106" s="7"/>
      <c r="B106" s="406" t="s">
        <v>1032</v>
      </c>
      <c r="C106" s="371"/>
      <c r="D106" s="372"/>
      <c r="E106" s="256" t="s">
        <v>1019</v>
      </c>
      <c r="F106" s="304">
        <v>850</v>
      </c>
      <c r="G106" s="304">
        <v>850</v>
      </c>
      <c r="H106" s="308" t="s">
        <v>1130</v>
      </c>
      <c r="I106" s="24" t="s">
        <v>1131</v>
      </c>
      <c r="J106" s="8"/>
      <c r="Q106" s="7"/>
    </row>
    <row r="107" spans="1:17">
      <c r="A107" s="7"/>
      <c r="B107" s="406" t="s">
        <v>1033</v>
      </c>
      <c r="C107" s="371"/>
      <c r="D107" s="372"/>
      <c r="E107" s="256" t="s">
        <v>946</v>
      </c>
      <c r="F107" s="309">
        <v>63.5</v>
      </c>
      <c r="G107" s="309">
        <v>63.5</v>
      </c>
      <c r="H107" s="306">
        <v>63.5</v>
      </c>
      <c r="I107" s="24" t="s">
        <v>1132</v>
      </c>
      <c r="J107" s="8"/>
      <c r="Q107" s="7"/>
    </row>
    <row r="108" spans="1:17">
      <c r="A108" s="7"/>
      <c r="B108" s="407" t="s">
        <v>1035</v>
      </c>
      <c r="C108" s="371"/>
      <c r="D108" s="371"/>
      <c r="E108" s="371"/>
      <c r="F108" s="371"/>
      <c r="G108" s="371"/>
      <c r="H108" s="371"/>
      <c r="I108" s="372"/>
      <c r="J108" s="8"/>
      <c r="Q108" s="7"/>
    </row>
    <row r="109" spans="1:17">
      <c r="A109" s="7"/>
      <c r="B109" s="406" t="s">
        <v>1036</v>
      </c>
      <c r="C109" s="379"/>
      <c r="D109" s="256" t="s">
        <v>1037</v>
      </c>
      <c r="E109" s="256" t="s">
        <v>1038</v>
      </c>
      <c r="F109" s="260" t="s">
        <v>1039</v>
      </c>
      <c r="G109" s="260" t="s">
        <v>1039</v>
      </c>
      <c r="H109" s="260" t="s">
        <v>1039</v>
      </c>
      <c r="I109" s="260" t="s">
        <v>1040</v>
      </c>
      <c r="J109" s="8"/>
      <c r="Q109" s="7"/>
    </row>
    <row r="110" spans="1:17">
      <c r="A110" s="7"/>
      <c r="B110" s="386"/>
      <c r="C110" s="387"/>
      <c r="D110" s="256" t="s">
        <v>1042</v>
      </c>
      <c r="E110" s="256" t="s">
        <v>1038</v>
      </c>
      <c r="F110" s="260" t="s">
        <v>1043</v>
      </c>
      <c r="G110" s="260" t="s">
        <v>1043</v>
      </c>
      <c r="H110" s="260" t="s">
        <v>1043</v>
      </c>
      <c r="I110" s="260" t="s">
        <v>1043</v>
      </c>
      <c r="J110" s="8"/>
      <c r="Q110" s="7"/>
    </row>
    <row r="111" spans="1:17">
      <c r="A111" s="7"/>
      <c r="B111" s="380"/>
      <c r="C111" s="382"/>
      <c r="D111" s="25" t="s">
        <v>1044</v>
      </c>
      <c r="E111" s="25" t="s">
        <v>1045</v>
      </c>
      <c r="F111" s="26">
        <v>16</v>
      </c>
      <c r="G111" s="26">
        <v>16</v>
      </c>
      <c r="H111" s="26">
        <v>16</v>
      </c>
      <c r="I111" s="26">
        <v>16</v>
      </c>
      <c r="J111" s="8"/>
      <c r="Q111" s="7"/>
    </row>
    <row r="112" spans="1:17">
      <c r="A112" s="7"/>
      <c r="B112" s="405" t="s">
        <v>1046</v>
      </c>
      <c r="C112" s="371"/>
      <c r="D112" s="371"/>
      <c r="E112" s="372"/>
      <c r="F112" s="13" t="s">
        <v>1133</v>
      </c>
      <c r="G112" s="13" t="s">
        <v>1133</v>
      </c>
      <c r="H112" s="13" t="s">
        <v>1133</v>
      </c>
      <c r="I112" s="13" t="s">
        <v>1133</v>
      </c>
      <c r="J112" s="8"/>
      <c r="Q112" s="7"/>
    </row>
    <row r="113" spans="1:17">
      <c r="A113" s="7"/>
      <c r="B113" s="407" t="s">
        <v>1050</v>
      </c>
      <c r="C113" s="371"/>
      <c r="D113" s="371"/>
      <c r="E113" s="371"/>
      <c r="F113" s="371"/>
      <c r="G113" s="371"/>
      <c r="H113" s="371"/>
      <c r="I113" s="372"/>
      <c r="J113" s="8"/>
      <c r="Q113" s="7"/>
    </row>
    <row r="114" spans="1:17">
      <c r="A114" s="7"/>
      <c r="B114" s="405" t="s">
        <v>1051</v>
      </c>
      <c r="C114" s="371"/>
      <c r="D114" s="372"/>
      <c r="E114" s="256" t="s">
        <v>1052</v>
      </c>
      <c r="F114" s="23" t="s">
        <v>968</v>
      </c>
      <c r="G114" s="23" t="s">
        <v>968</v>
      </c>
      <c r="H114" s="304" t="s">
        <v>968</v>
      </c>
      <c r="I114" s="23" t="s">
        <v>1099</v>
      </c>
      <c r="J114" s="8"/>
      <c r="Q114" s="7"/>
    </row>
    <row r="115" spans="1:17">
      <c r="A115" s="7"/>
      <c r="B115" s="405" t="s">
        <v>1054</v>
      </c>
      <c r="C115" s="371"/>
      <c r="D115" s="372"/>
      <c r="E115" s="256" t="s">
        <v>1052</v>
      </c>
      <c r="F115" s="23" t="s">
        <v>982</v>
      </c>
      <c r="G115" s="23" t="s">
        <v>982</v>
      </c>
      <c r="H115" s="304" t="s">
        <v>982</v>
      </c>
      <c r="I115" s="23" t="s">
        <v>1053</v>
      </c>
      <c r="J115" s="8"/>
      <c r="Q115" s="7"/>
    </row>
    <row r="116" spans="1:17">
      <c r="A116" s="7"/>
      <c r="B116" s="405" t="s">
        <v>1056</v>
      </c>
      <c r="C116" s="371"/>
      <c r="D116" s="371"/>
      <c r="E116" s="372"/>
      <c r="F116" s="259" t="s">
        <v>649</v>
      </c>
      <c r="G116" s="259" t="s">
        <v>649</v>
      </c>
      <c r="H116" s="259" t="s">
        <v>649</v>
      </c>
      <c r="I116" s="259" t="s">
        <v>649</v>
      </c>
      <c r="J116" s="8"/>
      <c r="Q116" s="7"/>
    </row>
    <row r="117" spans="1:17">
      <c r="A117" s="7"/>
      <c r="B117" s="405" t="s">
        <v>1057</v>
      </c>
      <c r="C117" s="379"/>
      <c r="D117" s="256" t="s">
        <v>980</v>
      </c>
      <c r="E117" s="256" t="s">
        <v>1058</v>
      </c>
      <c r="F117" s="259" t="s">
        <v>1134</v>
      </c>
      <c r="G117" s="259" t="s">
        <v>1134</v>
      </c>
      <c r="H117" s="259" t="s">
        <v>1134</v>
      </c>
      <c r="I117" s="259" t="s">
        <v>1134</v>
      </c>
      <c r="J117" s="8"/>
      <c r="Q117" s="7"/>
    </row>
    <row r="118" spans="1:17">
      <c r="A118" s="7"/>
      <c r="B118" s="380"/>
      <c r="C118" s="382"/>
      <c r="D118" s="256" t="s">
        <v>983</v>
      </c>
      <c r="E118" s="256" t="s">
        <v>1058</v>
      </c>
      <c r="F118" s="259" t="s">
        <v>1135</v>
      </c>
      <c r="G118" s="259" t="s">
        <v>1135</v>
      </c>
      <c r="H118" s="259" t="s">
        <v>1136</v>
      </c>
      <c r="I118" s="259" t="s">
        <v>1136</v>
      </c>
      <c r="J118" s="8"/>
      <c r="Q118" s="7"/>
    </row>
    <row r="119" spans="1:17">
      <c r="A119" s="7"/>
      <c r="B119" s="406" t="s">
        <v>1061</v>
      </c>
      <c r="C119" s="371"/>
      <c r="D119" s="372"/>
      <c r="E119" s="256" t="s">
        <v>1062</v>
      </c>
      <c r="F119" s="260" t="s">
        <v>1137</v>
      </c>
      <c r="G119" s="260" t="s">
        <v>969</v>
      </c>
      <c r="H119" s="260" t="s">
        <v>964</v>
      </c>
      <c r="I119" s="260" t="s">
        <v>1064</v>
      </c>
      <c r="J119" s="8"/>
      <c r="Q119" s="7"/>
    </row>
    <row r="120" spans="1:17">
      <c r="A120" s="7"/>
      <c r="B120" s="406" t="s">
        <v>1066</v>
      </c>
      <c r="C120" s="379"/>
      <c r="D120" s="256" t="s">
        <v>1067</v>
      </c>
      <c r="E120" s="256" t="s">
        <v>1045</v>
      </c>
      <c r="F120" s="304" t="s">
        <v>1068</v>
      </c>
      <c r="G120" s="294" t="s">
        <v>1069</v>
      </c>
      <c r="H120" s="294" t="s">
        <v>1069</v>
      </c>
      <c r="I120" s="14" t="s">
        <v>1071</v>
      </c>
      <c r="J120" s="8"/>
      <c r="Q120" s="7"/>
    </row>
    <row r="121" spans="1:17">
      <c r="A121" s="7"/>
      <c r="B121" s="380"/>
      <c r="C121" s="382"/>
      <c r="D121" s="256" t="s">
        <v>1073</v>
      </c>
      <c r="E121" s="256" t="s">
        <v>1045</v>
      </c>
      <c r="F121" s="304" t="s">
        <v>1138</v>
      </c>
      <c r="G121" s="294" t="s">
        <v>1075</v>
      </c>
      <c r="H121" s="294" t="s">
        <v>1075</v>
      </c>
      <c r="I121" s="14" t="s">
        <v>1076</v>
      </c>
      <c r="J121" s="8"/>
      <c r="Q121" s="7"/>
    </row>
    <row r="122" spans="1:17">
      <c r="A122" s="7"/>
      <c r="B122" s="405" t="s">
        <v>1078</v>
      </c>
      <c r="C122" s="379"/>
      <c r="D122" s="256" t="s">
        <v>1067</v>
      </c>
      <c r="E122" s="256" t="s">
        <v>1079</v>
      </c>
      <c r="F122" s="260" t="s">
        <v>615</v>
      </c>
      <c r="G122" s="260" t="s">
        <v>615</v>
      </c>
      <c r="H122" s="260" t="s">
        <v>1139</v>
      </c>
      <c r="I122" s="260" t="s">
        <v>1140</v>
      </c>
      <c r="J122" s="8"/>
      <c r="Q122" s="7"/>
    </row>
    <row r="123" spans="1:17">
      <c r="A123" s="7"/>
      <c r="B123" s="380"/>
      <c r="C123" s="382"/>
      <c r="D123" s="256" t="s">
        <v>1073</v>
      </c>
      <c r="E123" s="256" t="s">
        <v>1079</v>
      </c>
      <c r="F123" s="260" t="s">
        <v>1141</v>
      </c>
      <c r="G123" s="260" t="s">
        <v>1141</v>
      </c>
      <c r="H123" s="260" t="s">
        <v>1142</v>
      </c>
      <c r="I123" s="260" t="s">
        <v>1143</v>
      </c>
      <c r="J123" s="8"/>
      <c r="Q123" s="7"/>
    </row>
    <row r="124" spans="1:17">
      <c r="A124" s="8"/>
      <c r="B124" s="8"/>
      <c r="C124" s="8"/>
      <c r="D124" s="8"/>
      <c r="E124" s="8"/>
      <c r="F124" s="8"/>
      <c r="G124" s="8"/>
      <c r="H124" s="8"/>
      <c r="I124" s="8"/>
      <c r="J124" s="8"/>
      <c r="Q124" s="7"/>
    </row>
    <row r="125" spans="1:17" ht="31.5" customHeight="1" thickBot="1">
      <c r="A125" s="7"/>
      <c r="B125" s="394" t="s">
        <v>1144</v>
      </c>
      <c r="C125" s="393"/>
      <c r="D125" s="393"/>
      <c r="E125" s="393"/>
      <c r="F125" s="393"/>
      <c r="G125" s="393"/>
      <c r="H125" s="393"/>
      <c r="I125" s="393"/>
      <c r="J125" s="27"/>
      <c r="K125" s="27"/>
      <c r="L125" s="27"/>
      <c r="M125" s="27"/>
      <c r="N125" s="242"/>
      <c r="O125" s="242"/>
      <c r="P125" s="242"/>
      <c r="Q125" s="7"/>
    </row>
    <row r="126" spans="1:17" ht="27" customHeight="1" thickBot="1">
      <c r="A126" s="7"/>
      <c r="B126" s="418" t="s">
        <v>1145</v>
      </c>
      <c r="C126" s="329"/>
      <c r="D126" s="329"/>
      <c r="E126" s="329"/>
      <c r="F126" s="329"/>
      <c r="G126" s="329"/>
      <c r="H126" s="329"/>
      <c r="I126" s="332"/>
      <c r="J126" s="27"/>
      <c r="K126" s="27"/>
      <c r="L126" s="27"/>
      <c r="M126" s="27"/>
      <c r="N126" s="242"/>
      <c r="O126" s="242"/>
      <c r="P126" s="242"/>
      <c r="Q126" s="7"/>
    </row>
    <row r="127" spans="1:17" ht="20.25" customHeight="1">
      <c r="A127" s="7"/>
      <c r="B127" s="415" t="s">
        <v>23</v>
      </c>
      <c r="C127" s="327"/>
      <c r="D127" s="327"/>
      <c r="E127" s="416"/>
      <c r="F127" s="136" t="s">
        <v>55</v>
      </c>
      <c r="G127" s="137" t="s">
        <v>56</v>
      </c>
      <c r="H127" s="137" t="s">
        <v>57</v>
      </c>
      <c r="I127" s="137" t="s">
        <v>1146</v>
      </c>
      <c r="J127" s="27"/>
      <c r="K127" s="27"/>
      <c r="L127" s="27"/>
      <c r="M127" s="27"/>
      <c r="N127" s="242"/>
      <c r="O127" s="242"/>
      <c r="P127" s="242"/>
      <c r="Q127" s="7"/>
    </row>
    <row r="128" spans="1:17">
      <c r="A128" s="7"/>
      <c r="B128" s="417" t="s">
        <v>933</v>
      </c>
      <c r="C128" s="371"/>
      <c r="D128" s="371"/>
      <c r="E128" s="372"/>
      <c r="F128" s="28">
        <v>3.21</v>
      </c>
      <c r="G128" s="28">
        <v>3.22</v>
      </c>
      <c r="H128" s="28">
        <v>3.23</v>
      </c>
      <c r="I128" s="28">
        <v>3.25</v>
      </c>
      <c r="J128" s="27"/>
      <c r="K128" s="27"/>
      <c r="L128" s="27"/>
      <c r="M128" s="27"/>
      <c r="N128" s="242"/>
      <c r="O128" s="242"/>
      <c r="P128" s="242"/>
      <c r="Q128" s="7"/>
    </row>
    <row r="129" spans="1:17">
      <c r="A129" s="7"/>
      <c r="B129" s="417" t="s">
        <v>935</v>
      </c>
      <c r="C129" s="371"/>
      <c r="D129" s="371"/>
      <c r="E129" s="372"/>
      <c r="F129" s="29" t="s">
        <v>693</v>
      </c>
      <c r="G129" s="29" t="s">
        <v>693</v>
      </c>
      <c r="H129" s="29" t="s">
        <v>693</v>
      </c>
      <c r="I129" s="29" t="s">
        <v>693</v>
      </c>
      <c r="J129" s="27"/>
      <c r="K129" s="27"/>
      <c r="L129" s="27"/>
      <c r="M129" s="27"/>
      <c r="N129" s="242"/>
      <c r="O129" s="242"/>
      <c r="P129" s="242"/>
      <c r="Q129" s="7"/>
    </row>
    <row r="130" spans="1:17">
      <c r="A130" s="7"/>
      <c r="B130" s="417" t="s">
        <v>937</v>
      </c>
      <c r="C130" s="371"/>
      <c r="D130" s="371"/>
      <c r="E130" s="372"/>
      <c r="F130" s="28">
        <v>3.61</v>
      </c>
      <c r="G130" s="28">
        <v>3.62</v>
      </c>
      <c r="H130" s="28">
        <v>3.61</v>
      </c>
      <c r="I130" s="28">
        <v>3.63</v>
      </c>
      <c r="J130" s="27"/>
      <c r="K130" s="27"/>
      <c r="L130" s="27"/>
      <c r="M130" s="27"/>
      <c r="N130" s="242"/>
      <c r="O130" s="242"/>
      <c r="P130" s="242"/>
      <c r="Q130" s="7"/>
    </row>
    <row r="131" spans="1:17">
      <c r="A131" s="7"/>
      <c r="B131" s="417" t="s">
        <v>939</v>
      </c>
      <c r="C131" s="371"/>
      <c r="D131" s="371"/>
      <c r="E131" s="372"/>
      <c r="F131" s="29" t="s">
        <v>693</v>
      </c>
      <c r="G131" s="29" t="s">
        <v>693</v>
      </c>
      <c r="H131" s="29" t="s">
        <v>693</v>
      </c>
      <c r="I131" s="29" t="s">
        <v>693</v>
      </c>
      <c r="J131" s="27"/>
      <c r="K131" s="27"/>
      <c r="L131" s="27"/>
      <c r="M131" s="27"/>
      <c r="N131" s="242"/>
      <c r="O131" s="242"/>
      <c r="P131" s="242"/>
      <c r="Q131" s="7"/>
    </row>
    <row r="132" spans="1:17">
      <c r="A132" s="7"/>
      <c r="B132" s="417" t="s">
        <v>940</v>
      </c>
      <c r="C132" s="378"/>
      <c r="D132" s="379"/>
      <c r="E132" s="262" t="s">
        <v>941</v>
      </c>
      <c r="F132" s="264" t="s">
        <v>1147</v>
      </c>
      <c r="G132" s="264" t="s">
        <v>1148</v>
      </c>
      <c r="H132" s="264" t="s">
        <v>1149</v>
      </c>
      <c r="I132" s="264" t="s">
        <v>1150</v>
      </c>
      <c r="J132" s="27"/>
      <c r="K132" s="27"/>
      <c r="L132" s="27"/>
      <c r="M132" s="27"/>
      <c r="N132" s="242"/>
      <c r="O132" s="242"/>
      <c r="P132" s="242"/>
      <c r="Q132" s="7"/>
    </row>
    <row r="133" spans="1:17">
      <c r="A133" s="7"/>
      <c r="B133" s="380"/>
      <c r="C133" s="381"/>
      <c r="D133" s="382"/>
      <c r="E133" s="262" t="s">
        <v>946</v>
      </c>
      <c r="F133" s="264" t="s">
        <v>1151</v>
      </c>
      <c r="G133" s="264" t="s">
        <v>1152</v>
      </c>
      <c r="H133" s="264" t="s">
        <v>1153</v>
      </c>
      <c r="I133" s="264" t="s">
        <v>1154</v>
      </c>
      <c r="J133" s="27"/>
      <c r="K133" s="27"/>
      <c r="L133" s="27"/>
      <c r="M133" s="27"/>
      <c r="N133" s="242"/>
      <c r="O133" s="242"/>
      <c r="P133" s="242"/>
      <c r="Q133" s="7"/>
    </row>
    <row r="134" spans="1:17">
      <c r="A134" s="7"/>
      <c r="B134" s="417" t="s">
        <v>948</v>
      </c>
      <c r="C134" s="378"/>
      <c r="D134" s="379"/>
      <c r="E134" s="262" t="s">
        <v>941</v>
      </c>
      <c r="F134" s="264" t="s">
        <v>1155</v>
      </c>
      <c r="G134" s="264" t="s">
        <v>1156</v>
      </c>
      <c r="H134" s="264" t="s">
        <v>1157</v>
      </c>
      <c r="I134" s="264" t="s">
        <v>1158</v>
      </c>
      <c r="J134" s="27"/>
      <c r="K134" s="27"/>
      <c r="L134" s="27"/>
      <c r="M134" s="27"/>
      <c r="N134" s="242"/>
      <c r="O134" s="242"/>
      <c r="P134" s="242"/>
      <c r="Q134" s="7"/>
    </row>
    <row r="135" spans="1:17">
      <c r="A135" s="7"/>
      <c r="B135" s="380"/>
      <c r="C135" s="381"/>
      <c r="D135" s="382"/>
      <c r="E135" s="262" t="s">
        <v>946</v>
      </c>
      <c r="F135" s="264" t="s">
        <v>1159</v>
      </c>
      <c r="G135" s="264" t="s">
        <v>1160</v>
      </c>
      <c r="H135" s="264" t="s">
        <v>1161</v>
      </c>
      <c r="I135" s="264" t="s">
        <v>1162</v>
      </c>
      <c r="J135" s="27"/>
      <c r="K135" s="27"/>
      <c r="L135" s="27"/>
      <c r="M135" s="27"/>
      <c r="N135" s="242"/>
      <c r="O135" s="242"/>
      <c r="P135" s="242"/>
      <c r="Q135" s="7"/>
    </row>
    <row r="136" spans="1:17">
      <c r="A136" s="7"/>
      <c r="B136" s="419" t="s">
        <v>954</v>
      </c>
      <c r="C136" s="379"/>
      <c r="D136" s="262" t="s">
        <v>955</v>
      </c>
      <c r="E136" s="263" t="s">
        <v>956</v>
      </c>
      <c r="F136" s="30">
        <v>31</v>
      </c>
      <c r="G136" s="30">
        <v>32</v>
      </c>
      <c r="H136" s="30">
        <v>37</v>
      </c>
      <c r="I136" s="30">
        <v>40</v>
      </c>
      <c r="J136" s="27"/>
      <c r="K136" s="27"/>
      <c r="L136" s="27"/>
      <c r="M136" s="27"/>
      <c r="N136" s="242"/>
      <c r="O136" s="242"/>
      <c r="P136" s="242"/>
      <c r="Q136" s="7"/>
    </row>
    <row r="137" spans="1:17">
      <c r="A137" s="7"/>
      <c r="B137" s="386"/>
      <c r="C137" s="387"/>
      <c r="D137" s="262" t="s">
        <v>961</v>
      </c>
      <c r="E137" s="263" t="s">
        <v>956</v>
      </c>
      <c r="F137" s="30">
        <v>28</v>
      </c>
      <c r="G137" s="30">
        <v>29</v>
      </c>
      <c r="H137" s="30">
        <v>33</v>
      </c>
      <c r="I137" s="30">
        <v>36</v>
      </c>
      <c r="J137" s="27"/>
      <c r="K137" s="27"/>
      <c r="L137" s="27"/>
      <c r="M137" s="27"/>
      <c r="N137" s="242"/>
      <c r="O137" s="242"/>
      <c r="P137" s="242"/>
      <c r="Q137" s="7"/>
    </row>
    <row r="138" spans="1:17">
      <c r="A138" s="7"/>
      <c r="B138" s="380"/>
      <c r="C138" s="382"/>
      <c r="D138" s="262" t="s">
        <v>967</v>
      </c>
      <c r="E138" s="263" t="s">
        <v>956</v>
      </c>
      <c r="F138" s="30">
        <v>25</v>
      </c>
      <c r="G138" s="30">
        <v>26</v>
      </c>
      <c r="H138" s="30">
        <v>30</v>
      </c>
      <c r="I138" s="30">
        <v>33</v>
      </c>
      <c r="J138" s="27"/>
      <c r="K138" s="27"/>
      <c r="L138" s="27"/>
      <c r="M138" s="27"/>
      <c r="N138" s="242"/>
      <c r="O138" s="242"/>
      <c r="P138" s="242"/>
      <c r="Q138" s="7"/>
    </row>
    <row r="139" spans="1:17">
      <c r="A139" s="7"/>
      <c r="B139" s="417" t="s">
        <v>1163</v>
      </c>
      <c r="C139" s="371"/>
      <c r="D139" s="372"/>
      <c r="E139" s="263" t="s">
        <v>956</v>
      </c>
      <c r="F139" s="30">
        <v>22</v>
      </c>
      <c r="G139" s="30">
        <v>22</v>
      </c>
      <c r="H139" s="30">
        <v>22</v>
      </c>
      <c r="I139" s="30">
        <v>22</v>
      </c>
      <c r="J139" s="27"/>
      <c r="K139" s="27"/>
      <c r="L139" s="27"/>
      <c r="M139" s="27"/>
      <c r="N139" s="242"/>
      <c r="O139" s="242"/>
      <c r="P139" s="242"/>
      <c r="Q139" s="7"/>
    </row>
    <row r="140" spans="1:17">
      <c r="A140" s="7"/>
      <c r="B140" s="419" t="s">
        <v>1164</v>
      </c>
      <c r="C140" s="371"/>
      <c r="D140" s="372"/>
      <c r="E140" s="263" t="s">
        <v>956</v>
      </c>
      <c r="F140" s="30" t="s">
        <v>1100</v>
      </c>
      <c r="G140" s="30" t="s">
        <v>1101</v>
      </c>
      <c r="H140" s="30" t="s">
        <v>1102</v>
      </c>
      <c r="I140" s="30" t="s">
        <v>1103</v>
      </c>
      <c r="J140" s="27"/>
      <c r="K140" s="27"/>
      <c r="L140" s="27"/>
      <c r="M140" s="27"/>
      <c r="N140" s="242"/>
      <c r="O140" s="242"/>
      <c r="P140" s="242"/>
      <c r="Q140" s="7"/>
    </row>
    <row r="141" spans="1:17">
      <c r="A141" s="7"/>
      <c r="B141" s="420" t="s">
        <v>976</v>
      </c>
      <c r="C141" s="371"/>
      <c r="D141" s="371"/>
      <c r="E141" s="371"/>
      <c r="F141" s="371"/>
      <c r="G141" s="371"/>
      <c r="H141" s="371"/>
      <c r="I141" s="372"/>
      <c r="J141" s="27"/>
      <c r="K141" s="27"/>
      <c r="L141" s="27"/>
      <c r="M141" s="27"/>
      <c r="N141" s="242"/>
      <c r="O141" s="242"/>
      <c r="P141" s="242"/>
      <c r="Q141" s="7"/>
    </row>
    <row r="142" spans="1:17">
      <c r="A142" s="7"/>
      <c r="B142" s="421" t="s">
        <v>977</v>
      </c>
      <c r="C142" s="371"/>
      <c r="D142" s="371"/>
      <c r="E142" s="372"/>
      <c r="F142" s="422" t="s">
        <v>1165</v>
      </c>
      <c r="G142" s="371"/>
      <c r="H142" s="371"/>
      <c r="I142" s="372"/>
      <c r="J142" s="27"/>
      <c r="K142" s="27"/>
      <c r="L142" s="27"/>
      <c r="M142" s="27"/>
      <c r="N142" s="242"/>
      <c r="O142" s="242"/>
      <c r="P142" s="242"/>
      <c r="Q142" s="7"/>
    </row>
    <row r="143" spans="1:17">
      <c r="A143" s="7"/>
      <c r="B143" s="419" t="s">
        <v>979</v>
      </c>
      <c r="C143" s="379"/>
      <c r="D143" s="262" t="s">
        <v>980</v>
      </c>
      <c r="E143" s="262" t="s">
        <v>693</v>
      </c>
      <c r="F143" s="310">
        <v>3</v>
      </c>
      <c r="G143" s="310">
        <v>3.8</v>
      </c>
      <c r="H143" s="310">
        <v>5</v>
      </c>
      <c r="I143" s="310">
        <v>7.5</v>
      </c>
      <c r="J143" s="27"/>
      <c r="K143" s="27"/>
      <c r="L143" s="27"/>
      <c r="M143" s="27"/>
      <c r="N143" s="242"/>
      <c r="O143" s="242"/>
      <c r="P143" s="242"/>
      <c r="Q143" s="7"/>
    </row>
    <row r="144" spans="1:17">
      <c r="A144" s="7"/>
      <c r="B144" s="380"/>
      <c r="C144" s="382"/>
      <c r="D144" s="262" t="s">
        <v>983</v>
      </c>
      <c r="E144" s="262" t="s">
        <v>693</v>
      </c>
      <c r="F144" s="310">
        <v>2.8</v>
      </c>
      <c r="G144" s="310">
        <v>3.6</v>
      </c>
      <c r="H144" s="310">
        <v>4.7</v>
      </c>
      <c r="I144" s="310">
        <v>6.9</v>
      </c>
      <c r="J144" s="27"/>
      <c r="K144" s="27"/>
      <c r="L144" s="27"/>
      <c r="M144" s="27"/>
      <c r="N144" s="242"/>
      <c r="O144" s="242"/>
      <c r="P144" s="242"/>
      <c r="Q144" s="7"/>
    </row>
    <row r="145" spans="1:17">
      <c r="A145" s="7"/>
      <c r="B145" s="419" t="s">
        <v>1166</v>
      </c>
      <c r="C145" s="379"/>
      <c r="D145" s="262" t="s">
        <v>980</v>
      </c>
      <c r="E145" s="262" t="s">
        <v>946</v>
      </c>
      <c r="F145" s="28">
        <v>640</v>
      </c>
      <c r="G145" s="28">
        <v>820</v>
      </c>
      <c r="H145" s="28">
        <v>1090</v>
      </c>
      <c r="I145" s="31">
        <v>1620</v>
      </c>
      <c r="J145" s="27"/>
      <c r="K145" s="27"/>
      <c r="L145" s="27"/>
      <c r="M145" s="27"/>
      <c r="N145" s="242"/>
      <c r="O145" s="242"/>
      <c r="P145" s="242"/>
      <c r="Q145" s="7"/>
    </row>
    <row r="146" spans="1:17">
      <c r="A146" s="7"/>
      <c r="B146" s="380"/>
      <c r="C146" s="382"/>
      <c r="D146" s="262" t="s">
        <v>983</v>
      </c>
      <c r="E146" s="262" t="s">
        <v>946</v>
      </c>
      <c r="F146" s="28">
        <v>610</v>
      </c>
      <c r="G146" s="28">
        <v>770</v>
      </c>
      <c r="H146" s="28">
        <v>1010</v>
      </c>
      <c r="I146" s="31">
        <v>1490</v>
      </c>
      <c r="J146" s="27"/>
      <c r="K146" s="27"/>
      <c r="L146" s="27"/>
      <c r="M146" s="27"/>
      <c r="N146" s="242"/>
      <c r="O146" s="242"/>
      <c r="P146" s="242"/>
      <c r="Q146" s="7"/>
    </row>
    <row r="147" spans="1:17">
      <c r="A147" s="7"/>
      <c r="B147" s="420" t="s">
        <v>987</v>
      </c>
      <c r="C147" s="371"/>
      <c r="D147" s="371"/>
      <c r="E147" s="371"/>
      <c r="F147" s="371"/>
      <c r="G147" s="371"/>
      <c r="H147" s="371"/>
      <c r="I147" s="372"/>
      <c r="J147" s="27"/>
      <c r="K147" s="27"/>
      <c r="L147" s="27"/>
      <c r="M147" s="27"/>
      <c r="N147" s="242"/>
      <c r="O147" s="242"/>
      <c r="P147" s="242"/>
      <c r="Q147" s="7"/>
    </row>
    <row r="148" spans="1:17">
      <c r="A148" s="7"/>
      <c r="B148" s="417" t="s">
        <v>1167</v>
      </c>
      <c r="C148" s="371"/>
      <c r="D148" s="372"/>
      <c r="E148" s="262" t="s">
        <v>991</v>
      </c>
      <c r="F148" s="32" t="s">
        <v>1168</v>
      </c>
      <c r="G148" s="32" t="s">
        <v>1168</v>
      </c>
      <c r="H148" s="32" t="s">
        <v>1169</v>
      </c>
      <c r="I148" s="32" t="s">
        <v>1170</v>
      </c>
      <c r="J148" s="27"/>
      <c r="K148" s="27"/>
      <c r="L148" s="27"/>
      <c r="M148" s="27"/>
      <c r="N148" s="242"/>
      <c r="O148" s="242"/>
      <c r="P148" s="242"/>
      <c r="Q148" s="7"/>
    </row>
    <row r="149" spans="1:17">
      <c r="A149" s="7"/>
      <c r="B149" s="417" t="s">
        <v>996</v>
      </c>
      <c r="C149" s="371"/>
      <c r="D149" s="372"/>
      <c r="E149" s="262" t="s">
        <v>997</v>
      </c>
      <c r="F149" s="264">
        <v>20</v>
      </c>
      <c r="G149" s="265">
        <v>20</v>
      </c>
      <c r="H149" s="265">
        <v>20</v>
      </c>
      <c r="I149" s="265">
        <v>30</v>
      </c>
      <c r="J149" s="27"/>
      <c r="K149" s="27"/>
      <c r="L149" s="27"/>
      <c r="M149" s="27"/>
      <c r="N149" s="242"/>
      <c r="O149" s="242"/>
      <c r="P149" s="242"/>
      <c r="Q149" s="7"/>
    </row>
    <row r="150" spans="1:17">
      <c r="A150" s="7"/>
      <c r="B150" s="419" t="s">
        <v>998</v>
      </c>
      <c r="C150" s="372"/>
      <c r="D150" s="419" t="s">
        <v>999</v>
      </c>
      <c r="E150" s="372"/>
      <c r="F150" s="264" t="s">
        <v>1000</v>
      </c>
      <c r="G150" s="264" t="s">
        <v>1000</v>
      </c>
      <c r="H150" s="264" t="s">
        <v>1000</v>
      </c>
      <c r="I150" s="264" t="s">
        <v>1000</v>
      </c>
      <c r="J150" s="27"/>
      <c r="K150" s="27"/>
      <c r="L150" s="27"/>
      <c r="M150" s="27"/>
      <c r="N150" s="242"/>
      <c r="O150" s="242"/>
      <c r="P150" s="242"/>
      <c r="Q150" s="7"/>
    </row>
    <row r="151" spans="1:17">
      <c r="A151" s="7"/>
      <c r="B151" s="417" t="s">
        <v>1001</v>
      </c>
      <c r="C151" s="371"/>
      <c r="D151" s="371"/>
      <c r="E151" s="372"/>
      <c r="F151" s="32" t="s">
        <v>1171</v>
      </c>
      <c r="G151" s="32" t="s">
        <v>1171</v>
      </c>
      <c r="H151" s="32" t="s">
        <v>1171</v>
      </c>
      <c r="I151" s="265" t="s">
        <v>1002</v>
      </c>
      <c r="J151" s="27"/>
      <c r="K151" s="27"/>
      <c r="L151" s="27"/>
      <c r="M151" s="27"/>
      <c r="N151" s="242"/>
      <c r="O151" s="242"/>
      <c r="P151" s="242"/>
      <c r="Q151" s="7"/>
    </row>
    <row r="152" spans="1:17">
      <c r="A152" s="7"/>
      <c r="B152" s="417" t="s">
        <v>1005</v>
      </c>
      <c r="C152" s="371"/>
      <c r="D152" s="372"/>
      <c r="E152" s="262" t="s">
        <v>1006</v>
      </c>
      <c r="F152" s="28">
        <v>1.9</v>
      </c>
      <c r="G152" s="28">
        <v>1.9</v>
      </c>
      <c r="H152" s="28">
        <v>1.9</v>
      </c>
      <c r="I152" s="28">
        <v>1.9</v>
      </c>
      <c r="J152" s="27"/>
      <c r="K152" s="27"/>
      <c r="L152" s="27"/>
      <c r="M152" s="27"/>
      <c r="N152" s="242"/>
      <c r="O152" s="242"/>
      <c r="P152" s="242"/>
      <c r="Q152" s="7"/>
    </row>
    <row r="153" spans="1:17">
      <c r="A153" s="7"/>
      <c r="B153" s="417" t="s">
        <v>1007</v>
      </c>
      <c r="C153" s="371"/>
      <c r="D153" s="372"/>
      <c r="E153" s="262" t="s">
        <v>1006</v>
      </c>
      <c r="F153" s="28">
        <v>4.5</v>
      </c>
      <c r="G153" s="28">
        <v>4.5</v>
      </c>
      <c r="H153" s="28">
        <v>4.5</v>
      </c>
      <c r="I153" s="28">
        <v>4.5</v>
      </c>
      <c r="J153" s="27"/>
      <c r="K153" s="27"/>
      <c r="L153" s="27"/>
      <c r="M153" s="27"/>
      <c r="N153" s="242"/>
      <c r="O153" s="242"/>
      <c r="P153" s="242"/>
      <c r="Q153" s="7"/>
    </row>
    <row r="154" spans="1:17">
      <c r="A154" s="7"/>
      <c r="B154" s="420" t="s">
        <v>1008</v>
      </c>
      <c r="C154" s="371"/>
      <c r="D154" s="371"/>
      <c r="E154" s="371"/>
      <c r="F154" s="371"/>
      <c r="G154" s="371"/>
      <c r="H154" s="371"/>
      <c r="I154" s="372"/>
      <c r="J154" s="27"/>
      <c r="K154" s="27"/>
      <c r="L154" s="27"/>
      <c r="M154" s="27"/>
      <c r="N154" s="242"/>
      <c r="O154" s="242"/>
      <c r="P154" s="242"/>
      <c r="Q154" s="7"/>
    </row>
    <row r="155" spans="1:17">
      <c r="A155" s="7"/>
      <c r="B155" s="423" t="s">
        <v>1009</v>
      </c>
      <c r="C155" s="371"/>
      <c r="D155" s="372"/>
      <c r="E155" s="262" t="s">
        <v>1010</v>
      </c>
      <c r="F155" s="265" t="s">
        <v>1172</v>
      </c>
      <c r="G155" s="265" t="s">
        <v>1173</v>
      </c>
      <c r="H155" s="265" t="s">
        <v>1174</v>
      </c>
      <c r="I155" s="265" t="s">
        <v>1175</v>
      </c>
      <c r="J155" s="27"/>
      <c r="K155" s="27"/>
      <c r="L155" s="27"/>
      <c r="M155" s="27"/>
      <c r="N155" s="242"/>
      <c r="O155" s="242"/>
      <c r="P155" s="242"/>
      <c r="Q155" s="7"/>
    </row>
    <row r="156" spans="1:17">
      <c r="A156" s="7"/>
      <c r="B156" s="419" t="s">
        <v>1016</v>
      </c>
      <c r="C156" s="371"/>
      <c r="D156" s="371"/>
      <c r="E156" s="372"/>
      <c r="F156" s="264" t="s">
        <v>1017</v>
      </c>
      <c r="G156" s="264" t="s">
        <v>1017</v>
      </c>
      <c r="H156" s="264" t="s">
        <v>1017</v>
      </c>
      <c r="I156" s="264" t="s">
        <v>1017</v>
      </c>
      <c r="J156" s="27"/>
      <c r="K156" s="27"/>
      <c r="L156" s="27"/>
      <c r="M156" s="27"/>
      <c r="N156" s="242"/>
      <c r="O156" s="242"/>
      <c r="P156" s="242"/>
      <c r="Q156" s="7"/>
    </row>
    <row r="157" spans="1:17">
      <c r="A157" s="7"/>
      <c r="B157" s="417" t="s">
        <v>1176</v>
      </c>
      <c r="C157" s="371"/>
      <c r="D157" s="372"/>
      <c r="E157" s="262" t="s">
        <v>1019</v>
      </c>
      <c r="F157" s="264" t="s">
        <v>1177</v>
      </c>
      <c r="G157" s="264" t="s">
        <v>1177</v>
      </c>
      <c r="H157" s="264" t="s">
        <v>1178</v>
      </c>
      <c r="I157" s="264" t="s">
        <v>1179</v>
      </c>
      <c r="J157" s="27"/>
      <c r="K157" s="27"/>
      <c r="L157" s="27"/>
      <c r="M157" s="27"/>
      <c r="N157" s="242"/>
      <c r="O157" s="242"/>
      <c r="P157" s="242"/>
      <c r="Q157" s="7"/>
    </row>
    <row r="158" spans="1:17">
      <c r="A158" s="7"/>
      <c r="B158" s="419" t="s">
        <v>1024</v>
      </c>
      <c r="C158" s="371"/>
      <c r="D158" s="372"/>
      <c r="E158" s="262" t="s">
        <v>946</v>
      </c>
      <c r="F158" s="265">
        <v>20</v>
      </c>
      <c r="G158" s="265">
        <v>20</v>
      </c>
      <c r="H158" s="265">
        <v>23</v>
      </c>
      <c r="I158" s="265">
        <v>25</v>
      </c>
      <c r="J158" s="27"/>
      <c r="K158" s="27"/>
      <c r="L158" s="27"/>
      <c r="M158" s="27"/>
      <c r="N158" s="242"/>
      <c r="O158" s="242"/>
      <c r="P158" s="242"/>
      <c r="Q158" s="7"/>
    </row>
    <row r="159" spans="1:17">
      <c r="A159" s="7"/>
      <c r="B159" s="419" t="s">
        <v>1030</v>
      </c>
      <c r="C159" s="371"/>
      <c r="D159" s="371"/>
      <c r="E159" s="372"/>
      <c r="F159" s="264" t="s">
        <v>1180</v>
      </c>
      <c r="G159" s="264" t="s">
        <v>1180</v>
      </c>
      <c r="H159" s="264" t="s">
        <v>1180</v>
      </c>
      <c r="I159" s="264" t="s">
        <v>1180</v>
      </c>
      <c r="J159" s="27"/>
      <c r="K159" s="27"/>
      <c r="L159" s="27"/>
      <c r="M159" s="27"/>
      <c r="N159" s="242"/>
      <c r="O159" s="242"/>
      <c r="P159" s="242"/>
      <c r="Q159" s="7"/>
    </row>
    <row r="160" spans="1:17">
      <c r="A160" s="7"/>
      <c r="B160" s="419" t="s">
        <v>1032</v>
      </c>
      <c r="C160" s="371"/>
      <c r="D160" s="372"/>
      <c r="E160" s="262" t="s">
        <v>1019</v>
      </c>
      <c r="F160" s="265">
        <v>860</v>
      </c>
      <c r="G160" s="265">
        <v>860</v>
      </c>
      <c r="H160" s="265">
        <v>860</v>
      </c>
      <c r="I160" s="265">
        <v>880</v>
      </c>
      <c r="J160" s="27"/>
      <c r="K160" s="27"/>
      <c r="L160" s="27"/>
      <c r="M160" s="27"/>
      <c r="N160" s="242"/>
      <c r="O160" s="242"/>
      <c r="P160" s="242"/>
      <c r="Q160" s="7"/>
    </row>
    <row r="161" spans="1:17">
      <c r="A161" s="7"/>
      <c r="B161" s="419" t="s">
        <v>1033</v>
      </c>
      <c r="C161" s="371"/>
      <c r="D161" s="372"/>
      <c r="E161" s="262" t="s">
        <v>946</v>
      </c>
      <c r="F161" s="265">
        <v>25</v>
      </c>
      <c r="G161" s="265">
        <v>25</v>
      </c>
      <c r="H161" s="265">
        <v>25</v>
      </c>
      <c r="I161" s="265">
        <v>47</v>
      </c>
      <c r="J161" s="27"/>
      <c r="K161" s="27"/>
      <c r="L161" s="27"/>
      <c r="M161" s="27"/>
      <c r="N161" s="242"/>
      <c r="O161" s="242"/>
      <c r="P161" s="242"/>
      <c r="Q161" s="7"/>
    </row>
    <row r="162" spans="1:17">
      <c r="A162" s="7"/>
      <c r="B162" s="420" t="s">
        <v>1035</v>
      </c>
      <c r="C162" s="371"/>
      <c r="D162" s="371"/>
      <c r="E162" s="371"/>
      <c r="F162" s="371"/>
      <c r="G162" s="371"/>
      <c r="H162" s="371"/>
      <c r="I162" s="372"/>
      <c r="J162" s="27"/>
      <c r="K162" s="27"/>
      <c r="L162" s="27"/>
      <c r="M162" s="27"/>
      <c r="N162" s="242"/>
      <c r="O162" s="242"/>
      <c r="P162" s="242"/>
      <c r="Q162" s="7"/>
    </row>
    <row r="163" spans="1:17">
      <c r="A163" s="7"/>
      <c r="B163" s="419" t="s">
        <v>1036</v>
      </c>
      <c r="C163" s="379"/>
      <c r="D163" s="262" t="s">
        <v>1037</v>
      </c>
      <c r="E163" s="262" t="s">
        <v>1038</v>
      </c>
      <c r="F163" s="33" t="s">
        <v>1039</v>
      </c>
      <c r="G163" s="33" t="s">
        <v>1039</v>
      </c>
      <c r="H163" s="33" t="s">
        <v>1039</v>
      </c>
      <c r="I163" s="33" t="s">
        <v>1039</v>
      </c>
      <c r="J163" s="27"/>
      <c r="K163" s="27"/>
      <c r="L163" s="27"/>
      <c r="M163" s="27"/>
      <c r="N163" s="242"/>
      <c r="O163" s="242"/>
      <c r="P163" s="242"/>
      <c r="Q163" s="7"/>
    </row>
    <row r="164" spans="1:17">
      <c r="A164" s="7"/>
      <c r="B164" s="380"/>
      <c r="C164" s="382"/>
      <c r="D164" s="262" t="s">
        <v>1042</v>
      </c>
      <c r="E164" s="262" t="s">
        <v>1038</v>
      </c>
      <c r="F164" s="33" t="s">
        <v>1043</v>
      </c>
      <c r="G164" s="33" t="s">
        <v>1043</v>
      </c>
      <c r="H164" s="33" t="s">
        <v>1043</v>
      </c>
      <c r="I164" s="33" t="s">
        <v>1043</v>
      </c>
      <c r="J164" s="27"/>
      <c r="K164" s="27"/>
      <c r="L164" s="27"/>
      <c r="M164" s="27"/>
      <c r="N164" s="242"/>
      <c r="O164" s="242"/>
      <c r="P164" s="242"/>
      <c r="Q164" s="7"/>
    </row>
    <row r="165" spans="1:17">
      <c r="A165" s="7"/>
      <c r="B165" s="417" t="s">
        <v>1046</v>
      </c>
      <c r="C165" s="371"/>
      <c r="D165" s="371"/>
      <c r="E165" s="372"/>
      <c r="F165" s="32" t="s">
        <v>1181</v>
      </c>
      <c r="G165" s="32" t="s">
        <v>1181</v>
      </c>
      <c r="H165" s="32" t="s">
        <v>1181</v>
      </c>
      <c r="I165" s="34" t="s">
        <v>1182</v>
      </c>
      <c r="J165" s="27"/>
      <c r="K165" s="27"/>
      <c r="L165" s="27"/>
      <c r="M165" s="27"/>
      <c r="N165" s="242"/>
      <c r="O165" s="242"/>
      <c r="P165" s="242"/>
      <c r="Q165" s="7"/>
    </row>
    <row r="166" spans="1:17">
      <c r="A166" s="7"/>
      <c r="B166" s="423" t="s">
        <v>1183</v>
      </c>
      <c r="C166" s="371"/>
      <c r="D166" s="372"/>
      <c r="E166" s="35" t="s">
        <v>1052</v>
      </c>
      <c r="F166" s="28">
        <v>2</v>
      </c>
      <c r="G166" s="28">
        <v>2</v>
      </c>
      <c r="H166" s="28">
        <v>2</v>
      </c>
      <c r="I166" s="28">
        <v>2</v>
      </c>
      <c r="J166" s="27"/>
      <c r="K166" s="27"/>
      <c r="L166" s="27"/>
      <c r="M166" s="27"/>
      <c r="N166" s="242"/>
      <c r="O166" s="242"/>
      <c r="P166" s="242"/>
      <c r="Q166" s="7"/>
    </row>
    <row r="167" spans="1:17">
      <c r="A167" s="7"/>
      <c r="B167" s="423" t="s">
        <v>1184</v>
      </c>
      <c r="C167" s="371"/>
      <c r="D167" s="371"/>
      <c r="E167" s="372"/>
      <c r="F167" s="28" t="s">
        <v>1185</v>
      </c>
      <c r="G167" s="28" t="s">
        <v>1185</v>
      </c>
      <c r="H167" s="28" t="s">
        <v>1185</v>
      </c>
      <c r="I167" s="28" t="s">
        <v>1185</v>
      </c>
      <c r="J167" s="27"/>
      <c r="K167" s="27"/>
      <c r="L167" s="27"/>
      <c r="M167" s="27"/>
      <c r="N167" s="242"/>
      <c r="O167" s="242"/>
      <c r="P167" s="242"/>
      <c r="Q167" s="7"/>
    </row>
    <row r="168" spans="1:17">
      <c r="A168" s="7"/>
      <c r="B168" s="420" t="s">
        <v>1050</v>
      </c>
      <c r="C168" s="371"/>
      <c r="D168" s="371"/>
      <c r="E168" s="371"/>
      <c r="F168" s="371"/>
      <c r="G168" s="371"/>
      <c r="H168" s="371"/>
      <c r="I168" s="372"/>
      <c r="J168" s="27"/>
      <c r="K168" s="27"/>
      <c r="L168" s="27"/>
      <c r="M168" s="27"/>
      <c r="N168" s="242"/>
      <c r="O168" s="242"/>
      <c r="P168" s="242"/>
      <c r="Q168" s="7"/>
    </row>
    <row r="169" spans="1:17">
      <c r="A169" s="7"/>
      <c r="B169" s="417" t="s">
        <v>1051</v>
      </c>
      <c r="C169" s="371"/>
      <c r="D169" s="372"/>
      <c r="E169" s="262" t="s">
        <v>1052</v>
      </c>
      <c r="F169" s="28">
        <v>15</v>
      </c>
      <c r="G169" s="28">
        <v>15</v>
      </c>
      <c r="H169" s="28">
        <v>15</v>
      </c>
      <c r="I169" s="28">
        <v>15</v>
      </c>
      <c r="J169" s="27"/>
      <c r="K169" s="27"/>
      <c r="L169" s="27"/>
      <c r="M169" s="27"/>
      <c r="N169" s="242"/>
      <c r="O169" s="242"/>
      <c r="P169" s="242"/>
      <c r="Q169" s="7"/>
    </row>
    <row r="170" spans="1:17">
      <c r="A170" s="7"/>
      <c r="B170" s="417" t="s">
        <v>1054</v>
      </c>
      <c r="C170" s="371"/>
      <c r="D170" s="372"/>
      <c r="E170" s="262" t="s">
        <v>1052</v>
      </c>
      <c r="F170" s="28">
        <v>5</v>
      </c>
      <c r="G170" s="28">
        <v>5</v>
      </c>
      <c r="H170" s="28">
        <v>5</v>
      </c>
      <c r="I170" s="28">
        <v>5</v>
      </c>
      <c r="J170" s="27"/>
      <c r="K170" s="27"/>
      <c r="L170" s="27"/>
      <c r="M170" s="27"/>
      <c r="N170" s="242"/>
      <c r="O170" s="242"/>
      <c r="P170" s="242"/>
      <c r="Q170" s="7"/>
    </row>
    <row r="171" spans="1:17">
      <c r="A171" s="7"/>
      <c r="B171" s="417" t="s">
        <v>1186</v>
      </c>
      <c r="C171" s="371"/>
      <c r="D171" s="371"/>
      <c r="E171" s="372"/>
      <c r="F171" s="28" t="s">
        <v>1187</v>
      </c>
      <c r="G171" s="28" t="s">
        <v>1187</v>
      </c>
      <c r="H171" s="28" t="s">
        <v>1187</v>
      </c>
      <c r="I171" s="28" t="s">
        <v>1187</v>
      </c>
      <c r="J171" s="27"/>
      <c r="K171" s="27"/>
      <c r="L171" s="27"/>
      <c r="M171" s="27"/>
      <c r="N171" s="242"/>
      <c r="O171" s="242"/>
      <c r="P171" s="242"/>
      <c r="Q171" s="7"/>
    </row>
    <row r="172" spans="1:17">
      <c r="A172" s="7"/>
      <c r="B172" s="424" t="s">
        <v>1057</v>
      </c>
      <c r="C172" s="379"/>
      <c r="D172" s="36" t="s">
        <v>980</v>
      </c>
      <c r="E172" s="36" t="s">
        <v>1058</v>
      </c>
      <c r="F172" s="33" t="s">
        <v>1188</v>
      </c>
      <c r="G172" s="33" t="s">
        <v>1188</v>
      </c>
      <c r="H172" s="33" t="s">
        <v>1188</v>
      </c>
      <c r="I172" s="33" t="s">
        <v>1189</v>
      </c>
      <c r="J172" s="27"/>
      <c r="K172" s="27"/>
      <c r="L172" s="27"/>
      <c r="M172" s="27"/>
      <c r="N172" s="242"/>
      <c r="O172" s="242"/>
      <c r="P172" s="242"/>
      <c r="Q172" s="7"/>
    </row>
    <row r="173" spans="1:17">
      <c r="A173" s="7"/>
      <c r="B173" s="380"/>
      <c r="C173" s="382"/>
      <c r="D173" s="36" t="s">
        <v>983</v>
      </c>
      <c r="E173" s="36" t="s">
        <v>1058</v>
      </c>
      <c r="F173" s="33" t="s">
        <v>1190</v>
      </c>
      <c r="G173" s="33" t="s">
        <v>1190</v>
      </c>
      <c r="H173" s="33" t="s">
        <v>1190</v>
      </c>
      <c r="I173" s="33" t="s">
        <v>1190</v>
      </c>
      <c r="J173" s="27"/>
      <c r="K173" s="27"/>
      <c r="L173" s="27"/>
      <c r="M173" s="27"/>
      <c r="N173" s="242"/>
      <c r="O173" s="242"/>
      <c r="P173" s="242"/>
      <c r="Q173" s="7"/>
    </row>
    <row r="174" spans="1:17">
      <c r="A174" s="7"/>
      <c r="B174" s="419" t="s">
        <v>1061</v>
      </c>
      <c r="C174" s="371"/>
      <c r="D174" s="372"/>
      <c r="E174" s="262" t="s">
        <v>1062</v>
      </c>
      <c r="F174" s="264">
        <v>21</v>
      </c>
      <c r="G174" s="265">
        <v>26</v>
      </c>
      <c r="H174" s="265">
        <v>35</v>
      </c>
      <c r="I174" s="265">
        <v>52</v>
      </c>
      <c r="J174" s="27"/>
      <c r="K174" s="27"/>
      <c r="L174" s="27"/>
      <c r="M174" s="27"/>
      <c r="N174" s="242"/>
      <c r="O174" s="242"/>
      <c r="P174" s="242"/>
      <c r="Q174" s="7"/>
    </row>
    <row r="175" spans="1:17">
      <c r="A175" s="7"/>
      <c r="B175" s="419" t="s">
        <v>1066</v>
      </c>
      <c r="C175" s="379"/>
      <c r="D175" s="262" t="s">
        <v>1067</v>
      </c>
      <c r="E175" s="262" t="s">
        <v>1045</v>
      </c>
      <c r="F175" s="37" t="s">
        <v>1191</v>
      </c>
      <c r="G175" s="37" t="s">
        <v>1191</v>
      </c>
      <c r="H175" s="37" t="s">
        <v>1192</v>
      </c>
      <c r="I175" s="38" t="s">
        <v>1193</v>
      </c>
      <c r="J175" s="27"/>
      <c r="K175" s="27"/>
      <c r="L175" s="27"/>
      <c r="M175" s="27"/>
      <c r="N175" s="242"/>
      <c r="O175" s="242"/>
      <c r="P175" s="242"/>
      <c r="Q175" s="7"/>
    </row>
    <row r="176" spans="1:17">
      <c r="A176" s="7"/>
      <c r="B176" s="380"/>
      <c r="C176" s="382"/>
      <c r="D176" s="262" t="s">
        <v>1073</v>
      </c>
      <c r="E176" s="262" t="s">
        <v>1045</v>
      </c>
      <c r="F176" s="37" t="s">
        <v>1194</v>
      </c>
      <c r="G176" s="37" t="s">
        <v>1194</v>
      </c>
      <c r="H176" s="37" t="s">
        <v>1194</v>
      </c>
      <c r="I176" s="37" t="s">
        <v>1195</v>
      </c>
      <c r="J176" s="27"/>
      <c r="K176" s="27"/>
      <c r="L176" s="27"/>
      <c r="M176" s="27"/>
      <c r="N176" s="242"/>
      <c r="O176" s="242"/>
      <c r="P176" s="242"/>
      <c r="Q176" s="7"/>
    </row>
    <row r="177" spans="1:17">
      <c r="A177" s="7"/>
      <c r="B177" s="417" t="s">
        <v>1196</v>
      </c>
      <c r="C177" s="379"/>
      <c r="D177" s="262" t="s">
        <v>1067</v>
      </c>
      <c r="E177" s="262" t="s">
        <v>1079</v>
      </c>
      <c r="F177" s="264">
        <v>7</v>
      </c>
      <c r="G177" s="39">
        <v>7</v>
      </c>
      <c r="H177" s="39">
        <v>8</v>
      </c>
      <c r="I177" s="40">
        <v>10</v>
      </c>
      <c r="J177" s="27"/>
      <c r="K177" s="27"/>
      <c r="L177" s="27"/>
      <c r="M177" s="27"/>
      <c r="N177" s="242"/>
      <c r="O177" s="242"/>
      <c r="P177" s="242"/>
      <c r="Q177" s="7"/>
    </row>
    <row r="178" spans="1:17">
      <c r="A178" s="7"/>
      <c r="B178" s="380"/>
      <c r="C178" s="382"/>
      <c r="D178" s="262" t="s">
        <v>1073</v>
      </c>
      <c r="E178" s="262" t="s">
        <v>1079</v>
      </c>
      <c r="F178" s="264">
        <v>24.5</v>
      </c>
      <c r="G178" s="264">
        <v>24.5</v>
      </c>
      <c r="H178" s="264">
        <v>25</v>
      </c>
      <c r="I178" s="264">
        <v>30</v>
      </c>
      <c r="J178" s="27"/>
      <c r="K178" s="27"/>
      <c r="L178" s="27"/>
      <c r="M178" s="27"/>
      <c r="N178" s="242"/>
      <c r="O178" s="242"/>
      <c r="P178" s="242"/>
      <c r="Q178" s="7"/>
    </row>
    <row r="179" spans="1:17">
      <c r="A179" s="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42"/>
      <c r="O179" s="242"/>
      <c r="P179" s="242"/>
      <c r="Q179" s="7"/>
    </row>
    <row r="180" spans="1:17" ht="26.25" customHeight="1">
      <c r="A180" s="7"/>
      <c r="B180" s="425" t="s">
        <v>1197</v>
      </c>
      <c r="C180" s="393"/>
      <c r="D180" s="393"/>
      <c r="E180" s="393"/>
      <c r="F180" s="393"/>
      <c r="G180" s="393"/>
      <c r="H180" s="393"/>
      <c r="I180" s="393"/>
      <c r="J180" s="393"/>
      <c r="K180" s="393"/>
      <c r="L180" s="27"/>
      <c r="M180" s="27"/>
      <c r="N180" s="242"/>
      <c r="O180" s="242"/>
      <c r="P180" s="242"/>
      <c r="Q180" s="7"/>
    </row>
    <row r="181" spans="1:17" ht="15.75" customHeight="1" thickBot="1">
      <c r="A181" s="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42"/>
      <c r="O181" s="242"/>
      <c r="P181" s="242"/>
      <c r="Q181" s="7"/>
    </row>
    <row r="182" spans="1:17" ht="20.25" customHeight="1">
      <c r="A182" s="7"/>
      <c r="B182" s="415" t="s">
        <v>23</v>
      </c>
      <c r="C182" s="327"/>
      <c r="D182" s="327"/>
      <c r="E182" s="416"/>
      <c r="F182" s="138" t="s">
        <v>1198</v>
      </c>
      <c r="G182" s="138" t="s">
        <v>1199</v>
      </c>
      <c r="H182" s="139" t="s">
        <v>1200</v>
      </c>
      <c r="I182" s="140" t="s">
        <v>63</v>
      </c>
      <c r="J182" s="140" t="s">
        <v>1201</v>
      </c>
      <c r="K182" s="140" t="s">
        <v>64</v>
      </c>
      <c r="L182" s="27"/>
      <c r="M182" s="27"/>
      <c r="N182" s="242"/>
      <c r="O182" s="242"/>
      <c r="P182" s="242"/>
      <c r="Q182" s="7"/>
    </row>
    <row r="183" spans="1:17">
      <c r="A183" s="7"/>
      <c r="B183" s="417" t="s">
        <v>935</v>
      </c>
      <c r="C183" s="371"/>
      <c r="D183" s="371"/>
      <c r="E183" s="372"/>
      <c r="F183" s="29" t="s">
        <v>936</v>
      </c>
      <c r="G183" s="29" t="s">
        <v>936</v>
      </c>
      <c r="H183" s="29" t="s">
        <v>936</v>
      </c>
      <c r="I183" s="29" t="s">
        <v>936</v>
      </c>
      <c r="J183" s="29" t="s">
        <v>936</v>
      </c>
      <c r="K183" s="29" t="s">
        <v>693</v>
      </c>
      <c r="L183" s="27"/>
      <c r="M183" s="27"/>
      <c r="N183" s="242"/>
      <c r="O183" s="242"/>
      <c r="P183" s="242"/>
      <c r="Q183" s="7"/>
    </row>
    <row r="184" spans="1:17">
      <c r="A184" s="7"/>
      <c r="B184" s="417" t="s">
        <v>1202</v>
      </c>
      <c r="C184" s="371"/>
      <c r="D184" s="371"/>
      <c r="E184" s="372"/>
      <c r="F184" s="41">
        <v>3.21</v>
      </c>
      <c r="G184" s="41">
        <v>3.22</v>
      </c>
      <c r="H184" s="41">
        <v>3.21</v>
      </c>
      <c r="I184" s="41">
        <v>3.23</v>
      </c>
      <c r="J184" s="41">
        <v>3.22</v>
      </c>
      <c r="K184" s="41">
        <v>3.22</v>
      </c>
      <c r="L184" s="27"/>
      <c r="M184" s="27"/>
      <c r="N184" s="242"/>
      <c r="O184" s="242"/>
      <c r="P184" s="242"/>
      <c r="Q184" s="7"/>
    </row>
    <row r="185" spans="1:17">
      <c r="A185" s="7"/>
      <c r="B185" s="417" t="s">
        <v>939</v>
      </c>
      <c r="C185" s="371"/>
      <c r="D185" s="371"/>
      <c r="E185" s="372"/>
      <c r="F185" s="29" t="s">
        <v>936</v>
      </c>
      <c r="G185" s="29" t="s">
        <v>936</v>
      </c>
      <c r="H185" s="29" t="s">
        <v>936</v>
      </c>
      <c r="I185" s="29" t="s">
        <v>936</v>
      </c>
      <c r="J185" s="29" t="s">
        <v>936</v>
      </c>
      <c r="K185" s="29" t="s">
        <v>693</v>
      </c>
      <c r="L185" s="27"/>
      <c r="M185" s="27"/>
      <c r="N185" s="242"/>
      <c r="O185" s="242"/>
      <c r="P185" s="242"/>
      <c r="Q185" s="7"/>
    </row>
    <row r="186" spans="1:17">
      <c r="A186" s="7"/>
      <c r="B186" s="417" t="s">
        <v>1203</v>
      </c>
      <c r="C186" s="371"/>
      <c r="D186" s="371"/>
      <c r="E186" s="372"/>
      <c r="F186" s="41">
        <v>3.61</v>
      </c>
      <c r="G186" s="41">
        <v>3.61</v>
      </c>
      <c r="H186" s="41">
        <v>3.62</v>
      </c>
      <c r="I186" s="41">
        <v>3.61</v>
      </c>
      <c r="J186" s="41">
        <v>3.63</v>
      </c>
      <c r="K186" s="41">
        <v>3.62</v>
      </c>
      <c r="L186" s="27"/>
      <c r="M186" s="27"/>
      <c r="N186" s="242"/>
      <c r="O186" s="242"/>
      <c r="P186" s="242"/>
      <c r="Q186" s="7"/>
    </row>
    <row r="187" spans="1:17">
      <c r="A187" s="7"/>
      <c r="B187" s="417" t="s">
        <v>940</v>
      </c>
      <c r="C187" s="378"/>
      <c r="D187" s="379"/>
      <c r="E187" s="262" t="s">
        <v>941</v>
      </c>
      <c r="F187" s="264">
        <v>7000</v>
      </c>
      <c r="G187" s="264">
        <v>9000</v>
      </c>
      <c r="H187" s="264">
        <v>12000</v>
      </c>
      <c r="I187" s="264">
        <v>18000</v>
      </c>
      <c r="J187" s="264">
        <v>24000</v>
      </c>
      <c r="K187" s="264">
        <v>28000</v>
      </c>
      <c r="L187" s="27"/>
      <c r="M187" s="27"/>
      <c r="N187" s="242"/>
      <c r="O187" s="242"/>
      <c r="P187" s="242"/>
      <c r="Q187" s="7"/>
    </row>
    <row r="188" spans="1:17">
      <c r="A188" s="7"/>
      <c r="B188" s="380"/>
      <c r="C188" s="381"/>
      <c r="D188" s="382"/>
      <c r="E188" s="262" t="s">
        <v>946</v>
      </c>
      <c r="F188" s="264">
        <v>2050</v>
      </c>
      <c r="G188" s="264">
        <v>2640</v>
      </c>
      <c r="H188" s="264">
        <v>3520</v>
      </c>
      <c r="I188" s="264">
        <v>5280</v>
      </c>
      <c r="J188" s="264">
        <v>7030</v>
      </c>
      <c r="K188" s="264">
        <v>8210</v>
      </c>
      <c r="L188" s="27"/>
      <c r="M188" s="27"/>
      <c r="N188" s="242"/>
      <c r="O188" s="242"/>
      <c r="P188" s="242"/>
      <c r="Q188" s="7"/>
    </row>
    <row r="189" spans="1:17">
      <c r="A189" s="7"/>
      <c r="B189" s="417" t="s">
        <v>948</v>
      </c>
      <c r="C189" s="378"/>
      <c r="D189" s="379"/>
      <c r="E189" s="262" t="s">
        <v>941</v>
      </c>
      <c r="F189" s="264">
        <v>7500</v>
      </c>
      <c r="G189" s="264">
        <v>9500</v>
      </c>
      <c r="H189" s="264">
        <v>12500</v>
      </c>
      <c r="I189" s="264">
        <v>18500</v>
      </c>
      <c r="J189" s="264">
        <v>24500</v>
      </c>
      <c r="K189" s="264">
        <v>28500</v>
      </c>
      <c r="L189" s="27"/>
      <c r="M189" s="27"/>
      <c r="N189" s="242"/>
      <c r="O189" s="242"/>
      <c r="P189" s="242"/>
      <c r="Q189" s="7"/>
    </row>
    <row r="190" spans="1:17">
      <c r="A190" s="7"/>
      <c r="B190" s="380"/>
      <c r="C190" s="381"/>
      <c r="D190" s="382"/>
      <c r="E190" s="262" t="s">
        <v>946</v>
      </c>
      <c r="F190" s="264">
        <v>2200</v>
      </c>
      <c r="G190" s="264">
        <v>2800</v>
      </c>
      <c r="H190" s="264">
        <v>3700</v>
      </c>
      <c r="I190" s="264">
        <v>5420</v>
      </c>
      <c r="J190" s="264">
        <v>7180</v>
      </c>
      <c r="K190" s="264">
        <v>8350</v>
      </c>
      <c r="L190" s="27"/>
      <c r="M190" s="27"/>
      <c r="N190" s="242"/>
      <c r="O190" s="242"/>
      <c r="P190" s="242"/>
      <c r="Q190" s="7"/>
    </row>
    <row r="191" spans="1:17">
      <c r="A191" s="7"/>
      <c r="B191" s="417" t="s">
        <v>1204</v>
      </c>
      <c r="C191" s="371"/>
      <c r="D191" s="372"/>
      <c r="E191" s="262" t="s">
        <v>1006</v>
      </c>
      <c r="F191" s="264">
        <v>1.9</v>
      </c>
      <c r="G191" s="264">
        <v>1.9</v>
      </c>
      <c r="H191" s="264">
        <v>1.9</v>
      </c>
      <c r="I191" s="264">
        <v>1.9</v>
      </c>
      <c r="J191" s="264">
        <v>1.9</v>
      </c>
      <c r="K191" s="264">
        <v>1.9</v>
      </c>
      <c r="L191" s="27"/>
      <c r="M191" s="27"/>
      <c r="N191" s="242"/>
      <c r="O191" s="242"/>
      <c r="P191" s="242"/>
      <c r="Q191" s="7"/>
    </row>
    <row r="192" spans="1:17">
      <c r="A192" s="7"/>
      <c r="B192" s="417" t="s">
        <v>1007</v>
      </c>
      <c r="C192" s="371"/>
      <c r="D192" s="372"/>
      <c r="E192" s="262" t="s">
        <v>1006</v>
      </c>
      <c r="F192" s="264">
        <v>4.5</v>
      </c>
      <c r="G192" s="264">
        <v>4.5</v>
      </c>
      <c r="H192" s="264">
        <v>4.5</v>
      </c>
      <c r="I192" s="264">
        <v>4.5</v>
      </c>
      <c r="J192" s="264">
        <v>4.5</v>
      </c>
      <c r="K192" s="264">
        <v>4.5</v>
      </c>
      <c r="L192" s="27"/>
      <c r="M192" s="27"/>
      <c r="N192" s="242"/>
      <c r="O192" s="242"/>
      <c r="P192" s="242"/>
      <c r="Q192" s="7"/>
    </row>
    <row r="193" spans="1:17">
      <c r="A193" s="7"/>
      <c r="B193" s="419" t="s">
        <v>952</v>
      </c>
      <c r="C193" s="371"/>
      <c r="D193" s="372"/>
      <c r="E193" s="262" t="s">
        <v>953</v>
      </c>
      <c r="F193" s="264">
        <v>0.8</v>
      </c>
      <c r="G193" s="264">
        <v>1</v>
      </c>
      <c r="H193" s="264">
        <v>1.2</v>
      </c>
      <c r="I193" s="264">
        <v>2</v>
      </c>
      <c r="J193" s="264">
        <v>2.6</v>
      </c>
      <c r="K193" s="264">
        <v>2.6</v>
      </c>
      <c r="L193" s="27"/>
      <c r="M193" s="27"/>
      <c r="N193" s="242"/>
      <c r="O193" s="242"/>
      <c r="P193" s="242"/>
      <c r="Q193" s="7"/>
    </row>
    <row r="194" spans="1:17">
      <c r="A194" s="7"/>
      <c r="B194" s="419" t="s">
        <v>954</v>
      </c>
      <c r="C194" s="379"/>
      <c r="D194" s="262" t="s">
        <v>1205</v>
      </c>
      <c r="E194" s="263" t="s">
        <v>956</v>
      </c>
      <c r="F194" s="264">
        <v>32</v>
      </c>
      <c r="G194" s="264">
        <v>33</v>
      </c>
      <c r="H194" s="264">
        <v>40</v>
      </c>
      <c r="I194" s="264">
        <v>40</v>
      </c>
      <c r="J194" s="264">
        <v>49</v>
      </c>
      <c r="K194" s="264">
        <v>49</v>
      </c>
      <c r="L194" s="27"/>
      <c r="M194" s="27"/>
      <c r="N194" s="242"/>
      <c r="O194" s="242"/>
      <c r="P194" s="242"/>
      <c r="Q194" s="7"/>
    </row>
    <row r="195" spans="1:17">
      <c r="A195" s="7"/>
      <c r="B195" s="386"/>
      <c r="C195" s="387"/>
      <c r="D195" s="262" t="s">
        <v>1206</v>
      </c>
      <c r="E195" s="263" t="s">
        <v>956</v>
      </c>
      <c r="F195" s="264">
        <v>29</v>
      </c>
      <c r="G195" s="264">
        <v>29</v>
      </c>
      <c r="H195" s="264">
        <v>37</v>
      </c>
      <c r="I195" s="264">
        <v>38</v>
      </c>
      <c r="J195" s="264">
        <v>45</v>
      </c>
      <c r="K195" s="264">
        <v>45</v>
      </c>
      <c r="L195" s="27"/>
      <c r="M195" s="27"/>
      <c r="N195" s="242"/>
      <c r="O195" s="242"/>
      <c r="P195" s="242"/>
      <c r="Q195" s="7"/>
    </row>
    <row r="196" spans="1:17">
      <c r="A196" s="7"/>
      <c r="B196" s="380"/>
      <c r="C196" s="382"/>
      <c r="D196" s="262" t="s">
        <v>1207</v>
      </c>
      <c r="E196" s="263" t="s">
        <v>956</v>
      </c>
      <c r="F196" s="264">
        <v>27</v>
      </c>
      <c r="G196" s="264">
        <v>27</v>
      </c>
      <c r="H196" s="264">
        <v>34</v>
      </c>
      <c r="I196" s="264">
        <v>37</v>
      </c>
      <c r="J196" s="264">
        <v>41</v>
      </c>
      <c r="K196" s="264">
        <v>41</v>
      </c>
      <c r="L196" s="27"/>
      <c r="M196" s="27"/>
      <c r="N196" s="242"/>
      <c r="O196" s="242"/>
      <c r="P196" s="242"/>
      <c r="Q196" s="7"/>
    </row>
    <row r="197" spans="1:17">
      <c r="A197" s="7"/>
      <c r="B197" s="419" t="s">
        <v>971</v>
      </c>
      <c r="C197" s="371"/>
      <c r="D197" s="372"/>
      <c r="E197" s="263" t="s">
        <v>956</v>
      </c>
      <c r="F197" s="264">
        <v>50</v>
      </c>
      <c r="G197" s="264">
        <v>48</v>
      </c>
      <c r="H197" s="264">
        <v>54</v>
      </c>
      <c r="I197" s="264">
        <v>55</v>
      </c>
      <c r="J197" s="264">
        <v>58</v>
      </c>
      <c r="K197" s="264">
        <v>58</v>
      </c>
      <c r="L197" s="27"/>
      <c r="M197" s="27"/>
      <c r="N197" s="242"/>
      <c r="O197" s="242"/>
      <c r="P197" s="242"/>
      <c r="Q197" s="7"/>
    </row>
    <row r="198" spans="1:17">
      <c r="A198" s="7"/>
      <c r="B198" s="420" t="s">
        <v>976</v>
      </c>
      <c r="C198" s="371"/>
      <c r="D198" s="371"/>
      <c r="E198" s="371"/>
      <c r="F198" s="371"/>
      <c r="G198" s="371"/>
      <c r="H198" s="371"/>
      <c r="I198" s="371"/>
      <c r="J198" s="371"/>
      <c r="K198" s="372"/>
      <c r="L198" s="27"/>
      <c r="M198" s="27"/>
      <c r="N198" s="242"/>
      <c r="O198" s="242"/>
      <c r="P198" s="242"/>
      <c r="Q198" s="7"/>
    </row>
    <row r="199" spans="1:17">
      <c r="A199" s="7"/>
      <c r="B199" s="421" t="s">
        <v>977</v>
      </c>
      <c r="C199" s="371"/>
      <c r="D199" s="371"/>
      <c r="E199" s="372"/>
      <c r="F199" s="422" t="s">
        <v>1208</v>
      </c>
      <c r="G199" s="371"/>
      <c r="H199" s="371"/>
      <c r="I199" s="371"/>
      <c r="J199" s="371"/>
      <c r="K199" s="372"/>
      <c r="L199" s="27"/>
      <c r="M199" s="27"/>
      <c r="N199" s="242"/>
      <c r="O199" s="242"/>
      <c r="P199" s="242"/>
      <c r="Q199" s="7"/>
    </row>
    <row r="200" spans="1:17">
      <c r="A200" s="7"/>
      <c r="B200" s="419" t="s">
        <v>979</v>
      </c>
      <c r="C200" s="379"/>
      <c r="D200" s="262" t="s">
        <v>980</v>
      </c>
      <c r="E200" s="262" t="s">
        <v>693</v>
      </c>
      <c r="F200" s="311">
        <v>3</v>
      </c>
      <c r="G200" s="311">
        <v>3.8</v>
      </c>
      <c r="H200" s="311">
        <v>5.0999999999999996</v>
      </c>
      <c r="I200" s="311">
        <v>7.6</v>
      </c>
      <c r="J200" s="311">
        <v>10.1</v>
      </c>
      <c r="K200" s="311">
        <v>12.1</v>
      </c>
      <c r="L200" s="27"/>
      <c r="M200" s="27"/>
      <c r="N200" s="242"/>
      <c r="O200" s="242"/>
      <c r="P200" s="242"/>
      <c r="Q200" s="7"/>
    </row>
    <row r="201" spans="1:17">
      <c r="A201" s="7"/>
      <c r="B201" s="380"/>
      <c r="C201" s="382"/>
      <c r="D201" s="262" t="s">
        <v>983</v>
      </c>
      <c r="E201" s="262" t="s">
        <v>693</v>
      </c>
      <c r="F201" s="311">
        <v>2.8</v>
      </c>
      <c r="G201" s="311">
        <v>3.6</v>
      </c>
      <c r="H201" s="311">
        <v>4.7</v>
      </c>
      <c r="I201" s="311">
        <v>7</v>
      </c>
      <c r="J201" s="311">
        <v>9.4</v>
      </c>
      <c r="K201" s="311">
        <v>10.9</v>
      </c>
      <c r="L201" s="27"/>
      <c r="M201" s="27"/>
      <c r="N201" s="242"/>
      <c r="O201" s="242"/>
      <c r="P201" s="242"/>
      <c r="Q201" s="7"/>
    </row>
    <row r="202" spans="1:17">
      <c r="A202" s="7"/>
      <c r="B202" s="419" t="s">
        <v>985</v>
      </c>
      <c r="C202" s="379"/>
      <c r="D202" s="262" t="s">
        <v>980</v>
      </c>
      <c r="E202" s="262" t="s">
        <v>946</v>
      </c>
      <c r="F202" s="42">
        <v>640</v>
      </c>
      <c r="G202" s="42">
        <v>820</v>
      </c>
      <c r="H202" s="42">
        <v>1100</v>
      </c>
      <c r="I202" s="42">
        <v>1640</v>
      </c>
      <c r="J202" s="42">
        <v>2180</v>
      </c>
      <c r="K202" s="42">
        <v>2550</v>
      </c>
      <c r="L202" s="27"/>
      <c r="M202" s="27"/>
      <c r="N202" s="242"/>
      <c r="O202" s="242"/>
      <c r="P202" s="242"/>
      <c r="Q202" s="7"/>
    </row>
    <row r="203" spans="1:17">
      <c r="A203" s="7"/>
      <c r="B203" s="380"/>
      <c r="C203" s="382"/>
      <c r="D203" s="262" t="s">
        <v>983</v>
      </c>
      <c r="E203" s="262" t="s">
        <v>946</v>
      </c>
      <c r="F203" s="42">
        <v>610</v>
      </c>
      <c r="G203" s="42">
        <v>775</v>
      </c>
      <c r="H203" s="42">
        <v>1020</v>
      </c>
      <c r="I203" s="42">
        <v>1500</v>
      </c>
      <c r="J203" s="42">
        <v>1980</v>
      </c>
      <c r="K203" s="42">
        <v>2305</v>
      </c>
      <c r="L203" s="27"/>
      <c r="M203" s="27"/>
      <c r="N203" s="242"/>
      <c r="O203" s="242"/>
      <c r="P203" s="242"/>
      <c r="Q203" s="7"/>
    </row>
    <row r="204" spans="1:17">
      <c r="A204" s="7"/>
      <c r="B204" s="420" t="s">
        <v>987</v>
      </c>
      <c r="C204" s="371"/>
      <c r="D204" s="371"/>
      <c r="E204" s="371"/>
      <c r="F204" s="371"/>
      <c r="G204" s="371"/>
      <c r="H204" s="371"/>
      <c r="I204" s="371"/>
      <c r="J204" s="371"/>
      <c r="K204" s="372"/>
      <c r="L204" s="27"/>
      <c r="M204" s="27"/>
      <c r="N204" s="242"/>
      <c r="O204" s="242"/>
      <c r="P204" s="242"/>
      <c r="Q204" s="7"/>
    </row>
    <row r="205" spans="1:17">
      <c r="A205" s="7"/>
      <c r="B205" s="419" t="s">
        <v>1167</v>
      </c>
      <c r="C205" s="371"/>
      <c r="D205" s="372"/>
      <c r="E205" s="262" t="s">
        <v>991</v>
      </c>
      <c r="F205" s="264" t="s">
        <v>1209</v>
      </c>
      <c r="G205" s="264" t="s">
        <v>1210</v>
      </c>
      <c r="H205" s="264" t="s">
        <v>1211</v>
      </c>
      <c r="I205" s="264" t="s">
        <v>1212</v>
      </c>
      <c r="J205" s="264" t="s">
        <v>1213</v>
      </c>
      <c r="K205" s="264" t="s">
        <v>1213</v>
      </c>
      <c r="L205" s="27"/>
      <c r="M205" s="27"/>
      <c r="N205" s="242"/>
      <c r="O205" s="242"/>
      <c r="P205" s="242"/>
      <c r="Q205" s="7"/>
    </row>
    <row r="206" spans="1:17">
      <c r="A206" s="7"/>
      <c r="B206" s="419" t="s">
        <v>998</v>
      </c>
      <c r="C206" s="372"/>
      <c r="D206" s="419" t="s">
        <v>999</v>
      </c>
      <c r="E206" s="372"/>
      <c r="F206" s="264" t="s">
        <v>1000</v>
      </c>
      <c r="G206" s="264" t="s">
        <v>1000</v>
      </c>
      <c r="H206" s="264" t="s">
        <v>1000</v>
      </c>
      <c r="I206" s="264" t="s">
        <v>1000</v>
      </c>
      <c r="J206" s="264" t="s">
        <v>1000</v>
      </c>
      <c r="K206" s="264" t="s">
        <v>1000</v>
      </c>
      <c r="L206" s="27"/>
      <c r="M206" s="27"/>
      <c r="N206" s="242"/>
      <c r="O206" s="242"/>
      <c r="P206" s="242"/>
      <c r="Q206" s="7"/>
    </row>
    <row r="207" spans="1:17">
      <c r="A207" s="7"/>
      <c r="B207" s="417" t="s">
        <v>1001</v>
      </c>
      <c r="C207" s="371"/>
      <c r="D207" s="371"/>
      <c r="E207" s="372"/>
      <c r="F207" s="265" t="s">
        <v>1171</v>
      </c>
      <c r="G207" s="265" t="s">
        <v>1002</v>
      </c>
      <c r="H207" s="265" t="s">
        <v>1171</v>
      </c>
      <c r="I207" s="265" t="s">
        <v>1171</v>
      </c>
      <c r="J207" s="265" t="s">
        <v>1002</v>
      </c>
      <c r="K207" s="265" t="s">
        <v>1002</v>
      </c>
      <c r="L207" s="27"/>
      <c r="M207" s="27"/>
      <c r="N207" s="242"/>
      <c r="O207" s="242"/>
      <c r="P207" s="242"/>
      <c r="Q207" s="7"/>
    </row>
    <row r="208" spans="1:17">
      <c r="A208" s="7"/>
      <c r="B208" s="419" t="s">
        <v>1214</v>
      </c>
      <c r="C208" s="371"/>
      <c r="D208" s="371"/>
      <c r="E208" s="372"/>
      <c r="F208" s="422" t="s">
        <v>1215</v>
      </c>
      <c r="G208" s="371"/>
      <c r="H208" s="371"/>
      <c r="I208" s="371"/>
      <c r="J208" s="371"/>
      <c r="K208" s="372"/>
      <c r="L208" s="27"/>
      <c r="M208" s="27"/>
      <c r="N208" s="242"/>
      <c r="O208" s="242"/>
      <c r="P208" s="242"/>
      <c r="Q208" s="7"/>
    </row>
    <row r="209" spans="1:17">
      <c r="A209" s="7"/>
      <c r="B209" s="419" t="s">
        <v>1028</v>
      </c>
      <c r="C209" s="371"/>
      <c r="D209" s="371"/>
      <c r="E209" s="372"/>
      <c r="F209" s="422" t="s">
        <v>1216</v>
      </c>
      <c r="G209" s="371"/>
      <c r="H209" s="371"/>
      <c r="I209" s="371"/>
      <c r="J209" s="371"/>
      <c r="K209" s="372"/>
      <c r="L209" s="27"/>
      <c r="M209" s="27"/>
      <c r="N209" s="242"/>
      <c r="O209" s="242"/>
      <c r="P209" s="242"/>
      <c r="Q209" s="7"/>
    </row>
    <row r="210" spans="1:17">
      <c r="A210" s="7"/>
      <c r="B210" s="419" t="s">
        <v>1003</v>
      </c>
      <c r="C210" s="371"/>
      <c r="D210" s="371"/>
      <c r="E210" s="372"/>
      <c r="F210" s="422" t="s">
        <v>1004</v>
      </c>
      <c r="G210" s="371"/>
      <c r="H210" s="371"/>
      <c r="I210" s="371"/>
      <c r="J210" s="371"/>
      <c r="K210" s="372"/>
      <c r="L210" s="27"/>
      <c r="M210" s="27"/>
      <c r="N210" s="242"/>
      <c r="O210" s="242"/>
      <c r="P210" s="242"/>
      <c r="Q210" s="7"/>
    </row>
    <row r="211" spans="1:17">
      <c r="A211" s="7"/>
      <c r="B211" s="419" t="s">
        <v>1217</v>
      </c>
      <c r="C211" s="371"/>
      <c r="D211" s="371"/>
      <c r="E211" s="372"/>
      <c r="F211" s="422" t="s">
        <v>1218</v>
      </c>
      <c r="G211" s="371"/>
      <c r="H211" s="371"/>
      <c r="I211" s="371"/>
      <c r="J211" s="371"/>
      <c r="K211" s="372"/>
      <c r="L211" s="27"/>
      <c r="M211" s="27"/>
      <c r="N211" s="242"/>
      <c r="O211" s="242"/>
      <c r="P211" s="242"/>
      <c r="Q211" s="7"/>
    </row>
    <row r="212" spans="1:17">
      <c r="A212" s="7"/>
      <c r="B212" s="420" t="s">
        <v>1008</v>
      </c>
      <c r="C212" s="371"/>
      <c r="D212" s="371"/>
      <c r="E212" s="371"/>
      <c r="F212" s="371"/>
      <c r="G212" s="371"/>
      <c r="H212" s="371"/>
      <c r="I212" s="371"/>
      <c r="J212" s="371"/>
      <c r="K212" s="372"/>
      <c r="L212" s="27"/>
      <c r="M212" s="27"/>
      <c r="N212" s="242"/>
      <c r="O212" s="242"/>
      <c r="P212" s="242"/>
      <c r="Q212" s="7"/>
    </row>
    <row r="213" spans="1:17">
      <c r="A213" s="7"/>
      <c r="B213" s="419" t="s">
        <v>1219</v>
      </c>
      <c r="C213" s="371"/>
      <c r="D213" s="372"/>
      <c r="E213" s="262" t="s">
        <v>1010</v>
      </c>
      <c r="F213" s="42" t="s">
        <v>1220</v>
      </c>
      <c r="G213" s="42" t="s">
        <v>1173</v>
      </c>
      <c r="H213" s="42" t="s">
        <v>1221</v>
      </c>
      <c r="I213" s="42" t="s">
        <v>1222</v>
      </c>
      <c r="J213" s="42" t="s">
        <v>1223</v>
      </c>
      <c r="K213" s="42" t="s">
        <v>1224</v>
      </c>
      <c r="L213" s="27"/>
      <c r="M213" s="27"/>
      <c r="N213" s="242"/>
      <c r="O213" s="242"/>
      <c r="P213" s="242"/>
      <c r="Q213" s="7"/>
    </row>
    <row r="214" spans="1:17">
      <c r="A214" s="7"/>
      <c r="B214" s="419" t="s">
        <v>1225</v>
      </c>
      <c r="C214" s="371"/>
      <c r="D214" s="371"/>
      <c r="E214" s="372"/>
      <c r="F214" s="264" t="s">
        <v>1226</v>
      </c>
      <c r="G214" s="264" t="s">
        <v>1226</v>
      </c>
      <c r="H214" s="264" t="s">
        <v>1226</v>
      </c>
      <c r="I214" s="264" t="s">
        <v>1226</v>
      </c>
      <c r="J214" s="264" t="s">
        <v>1226</v>
      </c>
      <c r="K214" s="264" t="s">
        <v>1226</v>
      </c>
      <c r="L214" s="27"/>
      <c r="M214" s="27"/>
      <c r="N214" s="242"/>
      <c r="O214" s="242"/>
      <c r="P214" s="242"/>
      <c r="Q214" s="7"/>
    </row>
    <row r="215" spans="1:17">
      <c r="A215" s="7"/>
      <c r="B215" s="419" t="s">
        <v>1227</v>
      </c>
      <c r="C215" s="419" t="s">
        <v>980</v>
      </c>
      <c r="D215" s="372"/>
      <c r="E215" s="262" t="s">
        <v>1019</v>
      </c>
      <c r="F215" s="42" t="s">
        <v>1177</v>
      </c>
      <c r="G215" s="42" t="s">
        <v>1228</v>
      </c>
      <c r="H215" s="42" t="s">
        <v>1020</v>
      </c>
      <c r="I215" s="42" t="s">
        <v>1229</v>
      </c>
      <c r="J215" s="42" t="s">
        <v>1230</v>
      </c>
      <c r="K215" s="42" t="s">
        <v>1230</v>
      </c>
      <c r="L215" s="27"/>
      <c r="M215" s="27"/>
      <c r="N215" s="242"/>
      <c r="O215" s="242"/>
      <c r="P215" s="242"/>
      <c r="Q215" s="7"/>
    </row>
    <row r="216" spans="1:17">
      <c r="A216" s="7"/>
      <c r="B216" s="426"/>
      <c r="C216" s="419" t="s">
        <v>983</v>
      </c>
      <c r="D216" s="372"/>
      <c r="E216" s="262" t="s">
        <v>1019</v>
      </c>
      <c r="F216" s="42" t="s">
        <v>1231</v>
      </c>
      <c r="G216" s="42" t="s">
        <v>1228</v>
      </c>
      <c r="H216" s="42" t="s">
        <v>1020</v>
      </c>
      <c r="I216" s="42" t="s">
        <v>1232</v>
      </c>
      <c r="J216" s="42" t="s">
        <v>1230</v>
      </c>
      <c r="K216" s="42" t="s">
        <v>1230</v>
      </c>
      <c r="L216" s="27"/>
      <c r="M216" s="27"/>
      <c r="N216" s="242"/>
      <c r="O216" s="242"/>
      <c r="P216" s="242"/>
      <c r="Q216" s="7"/>
    </row>
    <row r="217" spans="1:17">
      <c r="A217" s="7"/>
      <c r="B217" s="426"/>
      <c r="C217" s="419" t="s">
        <v>1233</v>
      </c>
      <c r="D217" s="372"/>
      <c r="E217" s="262" t="s">
        <v>1019</v>
      </c>
      <c r="F217" s="42">
        <v>800</v>
      </c>
      <c r="G217" s="42">
        <v>900</v>
      </c>
      <c r="H217" s="42">
        <v>900</v>
      </c>
      <c r="I217" s="42">
        <v>900</v>
      </c>
      <c r="J217" s="42">
        <v>900</v>
      </c>
      <c r="K217" s="42">
        <v>900</v>
      </c>
      <c r="L217" s="27"/>
      <c r="M217" s="27"/>
      <c r="N217" s="242"/>
      <c r="O217" s="242"/>
      <c r="P217" s="242"/>
      <c r="Q217" s="7"/>
    </row>
    <row r="218" spans="1:17">
      <c r="A218" s="7"/>
      <c r="B218" s="427"/>
      <c r="C218" s="419" t="s">
        <v>1234</v>
      </c>
      <c r="D218" s="372"/>
      <c r="E218" s="262" t="s">
        <v>1019</v>
      </c>
      <c r="F218" s="42">
        <v>800</v>
      </c>
      <c r="G218" s="42">
        <v>900</v>
      </c>
      <c r="H218" s="42">
        <v>900</v>
      </c>
      <c r="I218" s="42">
        <v>900</v>
      </c>
      <c r="J218" s="42">
        <v>900</v>
      </c>
      <c r="K218" s="42">
        <v>900</v>
      </c>
      <c r="L218" s="27"/>
      <c r="M218" s="27"/>
      <c r="N218" s="242"/>
      <c r="O218" s="242"/>
      <c r="P218" s="242"/>
      <c r="Q218" s="7"/>
    </row>
    <row r="219" spans="1:17">
      <c r="A219" s="7"/>
      <c r="B219" s="419" t="s">
        <v>1235</v>
      </c>
      <c r="C219" s="371"/>
      <c r="D219" s="372"/>
      <c r="E219" s="262" t="s">
        <v>946</v>
      </c>
      <c r="F219" s="30">
        <v>13</v>
      </c>
      <c r="G219" s="265">
        <v>14</v>
      </c>
      <c r="H219" s="30">
        <v>13</v>
      </c>
      <c r="I219" s="265">
        <v>18</v>
      </c>
      <c r="J219" s="265">
        <v>45</v>
      </c>
      <c r="K219" s="265">
        <v>45</v>
      </c>
      <c r="L219" s="27"/>
      <c r="M219" s="27"/>
      <c r="N219" s="242"/>
      <c r="O219" s="242"/>
      <c r="P219" s="242"/>
      <c r="Q219" s="7"/>
    </row>
    <row r="220" spans="1:17">
      <c r="A220" s="7"/>
      <c r="B220" s="419" t="s">
        <v>1030</v>
      </c>
      <c r="C220" s="371"/>
      <c r="D220" s="371"/>
      <c r="E220" s="372"/>
      <c r="F220" s="264" t="s">
        <v>1031</v>
      </c>
      <c r="G220" s="264" t="s">
        <v>1031</v>
      </c>
      <c r="H220" s="264" t="s">
        <v>1031</v>
      </c>
      <c r="I220" s="264" t="s">
        <v>1031</v>
      </c>
      <c r="J220" s="264" t="s">
        <v>1031</v>
      </c>
      <c r="K220" s="264" t="s">
        <v>1031</v>
      </c>
      <c r="L220" s="27"/>
      <c r="M220" s="27"/>
      <c r="N220" s="242"/>
      <c r="O220" s="242"/>
      <c r="P220" s="242"/>
      <c r="Q220" s="7"/>
    </row>
    <row r="221" spans="1:17">
      <c r="A221" s="7"/>
      <c r="B221" s="419" t="s">
        <v>1032</v>
      </c>
      <c r="C221" s="371"/>
      <c r="D221" s="372"/>
      <c r="E221" s="262" t="s">
        <v>1019</v>
      </c>
      <c r="F221" s="265">
        <v>850</v>
      </c>
      <c r="G221" s="265">
        <v>850</v>
      </c>
      <c r="H221" s="265">
        <v>860</v>
      </c>
      <c r="I221" s="265">
        <v>850</v>
      </c>
      <c r="J221" s="265">
        <v>780</v>
      </c>
      <c r="K221" s="265">
        <v>780</v>
      </c>
      <c r="L221" s="27"/>
      <c r="M221" s="27"/>
      <c r="N221" s="242"/>
      <c r="O221" s="242"/>
      <c r="P221" s="242"/>
      <c r="Q221" s="7"/>
    </row>
    <row r="222" spans="1:17">
      <c r="A222" s="7"/>
      <c r="B222" s="419" t="s">
        <v>1033</v>
      </c>
      <c r="C222" s="371"/>
      <c r="D222" s="372"/>
      <c r="E222" s="262" t="s">
        <v>946</v>
      </c>
      <c r="F222" s="30">
        <v>20</v>
      </c>
      <c r="G222" s="265">
        <v>20</v>
      </c>
      <c r="H222" s="30">
        <v>31</v>
      </c>
      <c r="I222" s="30">
        <v>50</v>
      </c>
      <c r="J222" s="30">
        <v>76</v>
      </c>
      <c r="K222" s="30">
        <v>76</v>
      </c>
      <c r="L222" s="27"/>
      <c r="M222" s="27"/>
      <c r="N222" s="242"/>
      <c r="O222" s="242"/>
      <c r="P222" s="242"/>
      <c r="Q222" s="7"/>
    </row>
    <row r="223" spans="1:17">
      <c r="A223" s="7"/>
      <c r="B223" s="420" t="s">
        <v>1035</v>
      </c>
      <c r="C223" s="371"/>
      <c r="D223" s="371"/>
      <c r="E223" s="371"/>
      <c r="F223" s="371"/>
      <c r="G223" s="371"/>
      <c r="H223" s="371"/>
      <c r="I223" s="371"/>
      <c r="J223" s="371"/>
      <c r="K223" s="372"/>
      <c r="L223" s="27"/>
      <c r="M223" s="27"/>
      <c r="N223" s="242"/>
      <c r="O223" s="242"/>
      <c r="P223" s="242"/>
      <c r="Q223" s="7"/>
    </row>
    <row r="224" spans="1:17">
      <c r="A224" s="7"/>
      <c r="B224" s="419" t="s">
        <v>1036</v>
      </c>
      <c r="C224" s="379"/>
      <c r="D224" s="262" t="s">
        <v>1236</v>
      </c>
      <c r="E224" s="262" t="s">
        <v>1038</v>
      </c>
      <c r="F224" s="265" t="s">
        <v>1237</v>
      </c>
      <c r="G224" s="265" t="s">
        <v>1237</v>
      </c>
      <c r="H224" s="265" t="s">
        <v>1237</v>
      </c>
      <c r="I224" s="265" t="s">
        <v>1238</v>
      </c>
      <c r="J224" s="265" t="s">
        <v>1239</v>
      </c>
      <c r="K224" s="265" t="s">
        <v>1239</v>
      </c>
      <c r="L224" s="27"/>
      <c r="M224" s="27"/>
      <c r="N224" s="242"/>
      <c r="O224" s="242"/>
      <c r="P224" s="242"/>
      <c r="Q224" s="7"/>
    </row>
    <row r="225" spans="1:17">
      <c r="A225" s="7"/>
      <c r="B225" s="380"/>
      <c r="C225" s="382"/>
      <c r="D225" s="262" t="s">
        <v>1240</v>
      </c>
      <c r="E225" s="262" t="s">
        <v>1038</v>
      </c>
      <c r="F225" s="265" t="s">
        <v>1241</v>
      </c>
      <c r="G225" s="265" t="s">
        <v>1241</v>
      </c>
      <c r="H225" s="265" t="s">
        <v>1241</v>
      </c>
      <c r="I225" s="265" t="s">
        <v>1241</v>
      </c>
      <c r="J225" s="265" t="s">
        <v>1241</v>
      </c>
      <c r="K225" s="265" t="s">
        <v>1241</v>
      </c>
      <c r="L225" s="27"/>
      <c r="M225" s="27"/>
      <c r="N225" s="242"/>
      <c r="O225" s="242"/>
      <c r="P225" s="242"/>
      <c r="Q225" s="7"/>
    </row>
    <row r="226" spans="1:17">
      <c r="A226" s="7"/>
      <c r="B226" s="419" t="s">
        <v>1046</v>
      </c>
      <c r="C226" s="372"/>
      <c r="D226" s="419" t="s">
        <v>1242</v>
      </c>
      <c r="E226" s="372"/>
      <c r="F226" s="265" t="s">
        <v>1243</v>
      </c>
      <c r="G226" s="265" t="s">
        <v>1243</v>
      </c>
      <c r="H226" s="265" t="s">
        <v>1243</v>
      </c>
      <c r="I226" s="265" t="s">
        <v>1244</v>
      </c>
      <c r="J226" s="265" t="s">
        <v>1245</v>
      </c>
      <c r="K226" s="265" t="s">
        <v>1245</v>
      </c>
      <c r="L226" s="27"/>
      <c r="M226" s="27"/>
      <c r="N226" s="242"/>
      <c r="O226" s="242"/>
      <c r="P226" s="242"/>
      <c r="Q226" s="7"/>
    </row>
    <row r="227" spans="1:17">
      <c r="A227" s="7"/>
      <c r="B227" s="419" t="s">
        <v>1246</v>
      </c>
      <c r="C227" s="371"/>
      <c r="D227" s="371"/>
      <c r="E227" s="372"/>
      <c r="F227" s="422" t="s">
        <v>1247</v>
      </c>
      <c r="G227" s="371"/>
      <c r="H227" s="371"/>
      <c r="I227" s="371"/>
      <c r="J227" s="371"/>
      <c r="K227" s="372"/>
      <c r="L227" s="27"/>
      <c r="M227" s="27"/>
      <c r="N227" s="242"/>
      <c r="O227" s="242"/>
      <c r="P227" s="242"/>
      <c r="Q227" s="7"/>
    </row>
    <row r="228" spans="1:17">
      <c r="A228" s="7"/>
      <c r="B228" s="420" t="s">
        <v>1050</v>
      </c>
      <c r="C228" s="371"/>
      <c r="D228" s="371"/>
      <c r="E228" s="371"/>
      <c r="F228" s="371"/>
      <c r="G228" s="371"/>
      <c r="H228" s="371"/>
      <c r="I228" s="371"/>
      <c r="J228" s="371"/>
      <c r="K228" s="372"/>
      <c r="L228" s="27"/>
      <c r="M228" s="27"/>
      <c r="N228" s="242"/>
      <c r="O228" s="242"/>
      <c r="P228" s="242"/>
      <c r="Q228" s="7"/>
    </row>
    <row r="229" spans="1:17">
      <c r="A229" s="7"/>
      <c r="B229" s="419" t="s">
        <v>996</v>
      </c>
      <c r="C229" s="371"/>
      <c r="D229" s="372"/>
      <c r="E229" s="262" t="s">
        <v>997</v>
      </c>
      <c r="F229" s="264">
        <v>20</v>
      </c>
      <c r="G229" s="264">
        <v>20</v>
      </c>
      <c r="H229" s="264">
        <v>20</v>
      </c>
      <c r="I229" s="264">
        <v>30</v>
      </c>
      <c r="J229" s="264">
        <v>30</v>
      </c>
      <c r="K229" s="264">
        <v>30</v>
      </c>
      <c r="L229" s="27"/>
      <c r="M229" s="27"/>
      <c r="N229" s="242"/>
      <c r="O229" s="242"/>
      <c r="P229" s="242"/>
      <c r="Q229" s="7"/>
    </row>
    <row r="230" spans="1:17">
      <c r="A230" s="7"/>
      <c r="B230" s="419" t="s">
        <v>1051</v>
      </c>
      <c r="C230" s="371"/>
      <c r="D230" s="372"/>
      <c r="E230" s="262" t="s">
        <v>1052</v>
      </c>
      <c r="F230" s="264">
        <v>15</v>
      </c>
      <c r="G230" s="264">
        <v>15</v>
      </c>
      <c r="H230" s="264">
        <v>15</v>
      </c>
      <c r="I230" s="264">
        <v>15</v>
      </c>
      <c r="J230" s="264">
        <v>15</v>
      </c>
      <c r="K230" s="264">
        <v>15</v>
      </c>
      <c r="L230" s="27"/>
      <c r="M230" s="27"/>
      <c r="N230" s="242"/>
      <c r="O230" s="242"/>
      <c r="P230" s="242"/>
      <c r="Q230" s="7"/>
    </row>
    <row r="231" spans="1:17">
      <c r="A231" s="7"/>
      <c r="B231" s="419" t="s">
        <v>1054</v>
      </c>
      <c r="C231" s="371"/>
      <c r="D231" s="372"/>
      <c r="E231" s="262" t="s">
        <v>1052</v>
      </c>
      <c r="F231" s="264">
        <v>5</v>
      </c>
      <c r="G231" s="264">
        <v>5</v>
      </c>
      <c r="H231" s="264">
        <v>5</v>
      </c>
      <c r="I231" s="264">
        <v>5</v>
      </c>
      <c r="J231" s="264">
        <v>5</v>
      </c>
      <c r="K231" s="264">
        <v>5</v>
      </c>
      <c r="L231" s="27"/>
      <c r="M231" s="27"/>
      <c r="N231" s="242"/>
      <c r="O231" s="242"/>
      <c r="P231" s="242"/>
      <c r="Q231" s="7"/>
    </row>
    <row r="232" spans="1:17">
      <c r="A232" s="7"/>
      <c r="B232" s="419" t="s">
        <v>1061</v>
      </c>
      <c r="C232" s="371"/>
      <c r="D232" s="372"/>
      <c r="E232" s="262" t="s">
        <v>1062</v>
      </c>
      <c r="F232" s="264">
        <v>21</v>
      </c>
      <c r="G232" s="264">
        <v>26</v>
      </c>
      <c r="H232" s="264">
        <v>35</v>
      </c>
      <c r="I232" s="264">
        <v>52</v>
      </c>
      <c r="J232" s="264">
        <v>70</v>
      </c>
      <c r="K232" s="264">
        <v>82</v>
      </c>
      <c r="L232" s="27"/>
      <c r="M232" s="27"/>
      <c r="N232" s="242"/>
      <c r="O232" s="242"/>
      <c r="P232" s="242"/>
      <c r="Q232" s="7"/>
    </row>
    <row r="233" spans="1:17">
      <c r="A233" s="7"/>
      <c r="B233" s="419" t="s">
        <v>1248</v>
      </c>
      <c r="C233" s="379"/>
      <c r="D233" s="262" t="s">
        <v>1067</v>
      </c>
      <c r="E233" s="262" t="s">
        <v>1045</v>
      </c>
      <c r="F233" s="264" t="s">
        <v>1191</v>
      </c>
      <c r="G233" s="264" t="s">
        <v>1191</v>
      </c>
      <c r="H233" s="264" t="s">
        <v>1192</v>
      </c>
      <c r="I233" s="264" t="s">
        <v>1193</v>
      </c>
      <c r="J233" s="264" t="s">
        <v>1249</v>
      </c>
      <c r="K233" s="264" t="s">
        <v>1249</v>
      </c>
      <c r="L233" s="27"/>
      <c r="M233" s="27"/>
      <c r="N233" s="242"/>
      <c r="O233" s="242"/>
      <c r="P233" s="242"/>
      <c r="Q233" s="7"/>
    </row>
    <row r="234" spans="1:17">
      <c r="A234" s="7"/>
      <c r="B234" s="380"/>
      <c r="C234" s="382"/>
      <c r="D234" s="262" t="s">
        <v>1073</v>
      </c>
      <c r="E234" s="262" t="s">
        <v>1045</v>
      </c>
      <c r="F234" s="264" t="s">
        <v>1250</v>
      </c>
      <c r="G234" s="264" t="s">
        <v>1250</v>
      </c>
      <c r="H234" s="264" t="s">
        <v>1194</v>
      </c>
      <c r="I234" s="264" t="s">
        <v>1251</v>
      </c>
      <c r="J234" s="264" t="s">
        <v>1252</v>
      </c>
      <c r="K234" s="264" t="s">
        <v>1252</v>
      </c>
      <c r="L234" s="27"/>
      <c r="M234" s="27"/>
      <c r="N234" s="242"/>
      <c r="O234" s="242"/>
      <c r="P234" s="242"/>
      <c r="Q234" s="7"/>
    </row>
    <row r="235" spans="1:17">
      <c r="A235" s="7"/>
      <c r="B235" s="417" t="s">
        <v>1196</v>
      </c>
      <c r="C235" s="379"/>
      <c r="D235" s="262" t="s">
        <v>1067</v>
      </c>
      <c r="E235" s="262" t="s">
        <v>1079</v>
      </c>
      <c r="F235" s="264">
        <v>6.5</v>
      </c>
      <c r="G235" s="264">
        <v>7</v>
      </c>
      <c r="H235" s="264">
        <v>7.2</v>
      </c>
      <c r="I235" s="264">
        <v>10.5</v>
      </c>
      <c r="J235" s="264">
        <v>13</v>
      </c>
      <c r="K235" s="264">
        <v>13</v>
      </c>
      <c r="L235" s="27"/>
      <c r="M235" s="27"/>
      <c r="N235" s="242"/>
      <c r="O235" s="242"/>
      <c r="P235" s="242"/>
      <c r="Q235" s="7"/>
    </row>
    <row r="236" spans="1:17">
      <c r="A236" s="7"/>
      <c r="B236" s="380"/>
      <c r="C236" s="382"/>
      <c r="D236" s="262" t="s">
        <v>1073</v>
      </c>
      <c r="E236" s="262" t="s">
        <v>1079</v>
      </c>
      <c r="F236" s="264">
        <v>20</v>
      </c>
      <c r="G236" s="264">
        <v>20</v>
      </c>
      <c r="H236" s="264">
        <v>27</v>
      </c>
      <c r="I236" s="264">
        <v>32.5</v>
      </c>
      <c r="J236" s="264">
        <v>50</v>
      </c>
      <c r="K236" s="264">
        <v>50</v>
      </c>
      <c r="L236" s="27"/>
      <c r="M236" s="27"/>
      <c r="N236" s="242"/>
      <c r="O236" s="242"/>
      <c r="P236" s="242"/>
      <c r="Q236" s="7"/>
    </row>
    <row r="237" spans="1:17">
      <c r="A237" s="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42"/>
      <c r="O237" s="242"/>
      <c r="P237" s="242"/>
      <c r="Q237" s="7"/>
    </row>
    <row r="238" spans="1:17" ht="26.25" customHeight="1">
      <c r="A238" s="7"/>
      <c r="B238" s="425" t="s">
        <v>1253</v>
      </c>
      <c r="C238" s="393"/>
      <c r="D238" s="393"/>
      <c r="E238" s="393"/>
      <c r="F238" s="393"/>
      <c r="G238" s="393"/>
      <c r="H238" s="393"/>
      <c r="I238" s="393"/>
      <c r="J238" s="393"/>
      <c r="K238" s="393"/>
      <c r="L238" s="27"/>
      <c r="M238" s="27"/>
      <c r="N238" s="242"/>
      <c r="O238" s="242"/>
      <c r="P238" s="242"/>
      <c r="Q238" s="7"/>
    </row>
    <row r="239" spans="1:17" ht="15.75" customHeight="1" thickBot="1">
      <c r="A239" s="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42"/>
      <c r="O239" s="242"/>
      <c r="P239" s="242"/>
      <c r="Q239" s="7"/>
    </row>
    <row r="240" spans="1:17" ht="60.75" customHeight="1">
      <c r="A240" s="7"/>
      <c r="B240" s="415" t="s">
        <v>23</v>
      </c>
      <c r="C240" s="327"/>
      <c r="D240" s="327"/>
      <c r="E240" s="416"/>
      <c r="F240" s="138" t="s">
        <v>1254</v>
      </c>
      <c r="G240" s="139" t="s">
        <v>1255</v>
      </c>
      <c r="H240" s="140" t="s">
        <v>1256</v>
      </c>
      <c r="I240" s="140" t="s">
        <v>1257</v>
      </c>
      <c r="J240" s="140" t="s">
        <v>1258</v>
      </c>
      <c r="K240" s="27"/>
      <c r="L240" s="27"/>
      <c r="M240" s="27"/>
      <c r="N240" s="242"/>
      <c r="O240" s="242"/>
      <c r="P240" s="242"/>
      <c r="Q240" s="7"/>
    </row>
    <row r="241" spans="1:17">
      <c r="A241" s="7"/>
      <c r="B241" s="417" t="s">
        <v>933</v>
      </c>
      <c r="C241" s="371"/>
      <c r="D241" s="371"/>
      <c r="E241" s="372"/>
      <c r="F241" s="264">
        <v>3.31</v>
      </c>
      <c r="G241" s="264">
        <v>3.3</v>
      </c>
      <c r="H241" s="264">
        <v>3.35</v>
      </c>
      <c r="I241" s="264">
        <v>3.26</v>
      </c>
      <c r="J241" s="264">
        <v>3.26</v>
      </c>
      <c r="K241" s="27"/>
      <c r="L241" s="27"/>
      <c r="M241" s="27"/>
      <c r="N241" s="242"/>
      <c r="O241" s="242"/>
      <c r="P241" s="242"/>
      <c r="Q241" s="7"/>
    </row>
    <row r="242" spans="1:17">
      <c r="A242" s="7"/>
      <c r="B242" s="417" t="s">
        <v>935</v>
      </c>
      <c r="C242" s="371"/>
      <c r="D242" s="371"/>
      <c r="E242" s="372"/>
      <c r="F242" s="29" t="s">
        <v>693</v>
      </c>
      <c r="G242" s="29" t="s">
        <v>693</v>
      </c>
      <c r="H242" s="29" t="s">
        <v>693</v>
      </c>
      <c r="I242" s="29" t="s">
        <v>693</v>
      </c>
      <c r="J242" s="29" t="s">
        <v>693</v>
      </c>
      <c r="K242" s="27"/>
      <c r="L242" s="27"/>
      <c r="M242" s="27"/>
      <c r="N242" s="242"/>
      <c r="O242" s="242"/>
      <c r="P242" s="242"/>
      <c r="Q242" s="7"/>
    </row>
    <row r="243" spans="1:17">
      <c r="A243" s="7"/>
      <c r="B243" s="417" t="s">
        <v>937</v>
      </c>
      <c r="C243" s="371"/>
      <c r="D243" s="371"/>
      <c r="E243" s="372"/>
      <c r="F243" s="264">
        <v>3.66</v>
      </c>
      <c r="G243" s="264">
        <v>3.62</v>
      </c>
      <c r="H243" s="264">
        <v>3.71</v>
      </c>
      <c r="I243" s="264">
        <v>3.69</v>
      </c>
      <c r="J243" s="264">
        <v>3.69</v>
      </c>
      <c r="K243" s="27"/>
      <c r="L243" s="27"/>
      <c r="M243" s="27"/>
      <c r="N243" s="242"/>
      <c r="O243" s="242"/>
      <c r="P243" s="242"/>
      <c r="Q243" s="7"/>
    </row>
    <row r="244" spans="1:17">
      <c r="A244" s="7"/>
      <c r="B244" s="417" t="s">
        <v>939</v>
      </c>
      <c r="C244" s="371"/>
      <c r="D244" s="371"/>
      <c r="E244" s="372"/>
      <c r="F244" s="29" t="s">
        <v>693</v>
      </c>
      <c r="G244" s="29" t="s">
        <v>693</v>
      </c>
      <c r="H244" s="29" t="s">
        <v>693</v>
      </c>
      <c r="I244" s="29" t="s">
        <v>693</v>
      </c>
      <c r="J244" s="29" t="s">
        <v>693</v>
      </c>
      <c r="K244" s="27"/>
      <c r="L244" s="27"/>
      <c r="M244" s="27"/>
      <c r="N244" s="242"/>
      <c r="O244" s="242"/>
      <c r="P244" s="242"/>
      <c r="Q244" s="7"/>
    </row>
    <row r="245" spans="1:17">
      <c r="A245" s="7"/>
      <c r="B245" s="417" t="s">
        <v>940</v>
      </c>
      <c r="C245" s="378"/>
      <c r="D245" s="379"/>
      <c r="E245" s="262" t="s">
        <v>941</v>
      </c>
      <c r="F245" s="264">
        <v>7000</v>
      </c>
      <c r="G245" s="264">
        <v>9000</v>
      </c>
      <c r="H245" s="264">
        <v>12000</v>
      </c>
      <c r="I245" s="264">
        <v>18000</v>
      </c>
      <c r="J245" s="264">
        <v>24000</v>
      </c>
      <c r="K245" s="27"/>
      <c r="L245" s="27"/>
      <c r="M245" s="27"/>
      <c r="N245" s="242"/>
      <c r="O245" s="242"/>
      <c r="P245" s="242"/>
      <c r="Q245" s="7"/>
    </row>
    <row r="246" spans="1:17">
      <c r="A246" s="7"/>
      <c r="B246" s="380"/>
      <c r="C246" s="381"/>
      <c r="D246" s="382"/>
      <c r="E246" s="262" t="s">
        <v>946</v>
      </c>
      <c r="F246" s="264">
        <v>2050</v>
      </c>
      <c r="G246" s="264">
        <v>2640</v>
      </c>
      <c r="H246" s="264">
        <v>3510</v>
      </c>
      <c r="I246" s="264">
        <v>5270</v>
      </c>
      <c r="J246" s="264">
        <v>7030</v>
      </c>
      <c r="K246" s="27"/>
      <c r="L246" s="27"/>
      <c r="M246" s="27"/>
      <c r="N246" s="242"/>
      <c r="O246" s="242"/>
      <c r="P246" s="242"/>
      <c r="Q246" s="7"/>
    </row>
    <row r="247" spans="1:17">
      <c r="A247" s="7"/>
      <c r="B247" s="417" t="s">
        <v>948</v>
      </c>
      <c r="C247" s="378"/>
      <c r="D247" s="379"/>
      <c r="E247" s="262" t="s">
        <v>941</v>
      </c>
      <c r="F247" s="264">
        <v>7500</v>
      </c>
      <c r="G247" s="264">
        <v>9500</v>
      </c>
      <c r="H247" s="264">
        <v>13000</v>
      </c>
      <c r="I247" s="264">
        <v>19000</v>
      </c>
      <c r="J247" s="264">
        <v>25000</v>
      </c>
      <c r="K247" s="27"/>
      <c r="L247" s="27"/>
      <c r="M247" s="27"/>
      <c r="N247" s="242"/>
      <c r="O247" s="242"/>
      <c r="P247" s="242"/>
      <c r="Q247" s="7"/>
    </row>
    <row r="248" spans="1:17">
      <c r="A248" s="7"/>
      <c r="B248" s="380"/>
      <c r="C248" s="381"/>
      <c r="D248" s="382"/>
      <c r="E248" s="262" t="s">
        <v>946</v>
      </c>
      <c r="F248" s="264">
        <v>2200</v>
      </c>
      <c r="G248" s="264">
        <v>2790</v>
      </c>
      <c r="H248" s="264">
        <v>3810</v>
      </c>
      <c r="I248" s="264">
        <v>5570</v>
      </c>
      <c r="J248" s="264">
        <v>7330</v>
      </c>
      <c r="K248" s="27"/>
      <c r="L248" s="27"/>
      <c r="M248" s="27"/>
      <c r="N248" s="242"/>
      <c r="O248" s="242"/>
      <c r="P248" s="242"/>
      <c r="Q248" s="7"/>
    </row>
    <row r="249" spans="1:17">
      <c r="A249" s="7"/>
      <c r="B249" s="419" t="s">
        <v>954</v>
      </c>
      <c r="C249" s="379"/>
      <c r="D249" s="262" t="s">
        <v>955</v>
      </c>
      <c r="E249" s="263" t="s">
        <v>956</v>
      </c>
      <c r="F249" s="264">
        <v>32</v>
      </c>
      <c r="G249" s="264">
        <v>33</v>
      </c>
      <c r="H249" s="264">
        <v>40</v>
      </c>
      <c r="I249" s="264">
        <v>40</v>
      </c>
      <c r="J249" s="264">
        <v>49</v>
      </c>
      <c r="K249" s="27"/>
      <c r="L249" s="27"/>
      <c r="M249" s="27"/>
      <c r="N249" s="242"/>
      <c r="O249" s="242"/>
      <c r="P249" s="242"/>
      <c r="Q249" s="7"/>
    </row>
    <row r="250" spans="1:17">
      <c r="A250" s="7"/>
      <c r="B250" s="386"/>
      <c r="C250" s="387"/>
      <c r="D250" s="262" t="s">
        <v>961</v>
      </c>
      <c r="E250" s="263" t="s">
        <v>956</v>
      </c>
      <c r="F250" s="264">
        <v>29</v>
      </c>
      <c r="G250" s="264">
        <v>29</v>
      </c>
      <c r="H250" s="264">
        <v>37</v>
      </c>
      <c r="I250" s="264">
        <v>38</v>
      </c>
      <c r="J250" s="264">
        <v>45</v>
      </c>
      <c r="K250" s="27"/>
      <c r="L250" s="27"/>
      <c r="M250" s="27"/>
      <c r="N250" s="242"/>
      <c r="O250" s="242"/>
      <c r="P250" s="242"/>
      <c r="Q250" s="7"/>
    </row>
    <row r="251" spans="1:17">
      <c r="A251" s="7"/>
      <c r="B251" s="380"/>
      <c r="C251" s="382"/>
      <c r="D251" s="262" t="s">
        <v>967</v>
      </c>
      <c r="E251" s="263" t="s">
        <v>956</v>
      </c>
      <c r="F251" s="264">
        <v>27</v>
      </c>
      <c r="G251" s="264">
        <v>28</v>
      </c>
      <c r="H251" s="264">
        <v>34</v>
      </c>
      <c r="I251" s="264">
        <v>37</v>
      </c>
      <c r="J251" s="264">
        <v>41</v>
      </c>
      <c r="K251" s="27"/>
      <c r="L251" s="27"/>
      <c r="M251" s="27"/>
      <c r="N251" s="242"/>
      <c r="O251" s="242"/>
      <c r="P251" s="242"/>
      <c r="Q251" s="7"/>
    </row>
    <row r="252" spans="1:17">
      <c r="A252" s="7"/>
      <c r="B252" s="419" t="s">
        <v>971</v>
      </c>
      <c r="C252" s="371"/>
      <c r="D252" s="372"/>
      <c r="E252" s="263" t="s">
        <v>956</v>
      </c>
      <c r="F252" s="264">
        <v>50</v>
      </c>
      <c r="G252" s="264">
        <v>50</v>
      </c>
      <c r="H252" s="264">
        <v>52</v>
      </c>
      <c r="I252" s="264">
        <v>57</v>
      </c>
      <c r="J252" s="264">
        <v>59</v>
      </c>
      <c r="K252" s="27"/>
      <c r="L252" s="27"/>
      <c r="M252" s="27"/>
      <c r="N252" s="242"/>
      <c r="O252" s="242"/>
      <c r="P252" s="242"/>
      <c r="Q252" s="7"/>
    </row>
    <row r="253" spans="1:17">
      <c r="A253" s="7"/>
      <c r="B253" s="420" t="s">
        <v>976</v>
      </c>
      <c r="C253" s="371"/>
      <c r="D253" s="371"/>
      <c r="E253" s="371"/>
      <c r="F253" s="371"/>
      <c r="G253" s="371"/>
      <c r="H253" s="371"/>
      <c r="I253" s="371"/>
      <c r="J253" s="372"/>
      <c r="K253" s="27"/>
      <c r="L253" s="27"/>
      <c r="M253" s="27"/>
      <c r="N253" s="242"/>
      <c r="O253" s="242"/>
      <c r="P253" s="242"/>
      <c r="Q253" s="7"/>
    </row>
    <row r="254" spans="1:17">
      <c r="A254" s="7"/>
      <c r="B254" s="421" t="s">
        <v>977</v>
      </c>
      <c r="C254" s="371"/>
      <c r="D254" s="371"/>
      <c r="E254" s="372"/>
      <c r="F254" s="422" t="s">
        <v>1165</v>
      </c>
      <c r="G254" s="371"/>
      <c r="H254" s="371"/>
      <c r="I254" s="371"/>
      <c r="J254" s="372"/>
      <c r="K254" s="27"/>
      <c r="L254" s="27"/>
      <c r="M254" s="27"/>
      <c r="N254" s="242"/>
      <c r="O254" s="242"/>
      <c r="P254" s="242"/>
      <c r="Q254" s="7"/>
    </row>
    <row r="255" spans="1:17">
      <c r="A255" s="7"/>
      <c r="B255" s="419" t="s">
        <v>979</v>
      </c>
      <c r="C255" s="379"/>
      <c r="D255" s="262" t="s">
        <v>980</v>
      </c>
      <c r="E255" s="262" t="s">
        <v>693</v>
      </c>
      <c r="F255" s="264">
        <v>2.9</v>
      </c>
      <c r="G255" s="264">
        <v>3.71</v>
      </c>
      <c r="H255" s="264">
        <v>4.9000000000000004</v>
      </c>
      <c r="I255" s="264">
        <v>7.4</v>
      </c>
      <c r="J255" s="264">
        <v>9.3000000000000007</v>
      </c>
      <c r="K255" s="27"/>
      <c r="L255" s="27"/>
      <c r="M255" s="27"/>
      <c r="N255" s="242"/>
      <c r="O255" s="242"/>
      <c r="P255" s="242"/>
      <c r="Q255" s="7"/>
    </row>
    <row r="256" spans="1:17">
      <c r="A256" s="7"/>
      <c r="B256" s="380"/>
      <c r="C256" s="382"/>
      <c r="D256" s="262" t="s">
        <v>983</v>
      </c>
      <c r="E256" s="262" t="s">
        <v>693</v>
      </c>
      <c r="F256" s="264">
        <v>2.65</v>
      </c>
      <c r="G256" s="264">
        <v>3.37</v>
      </c>
      <c r="H256" s="264">
        <v>4.7</v>
      </c>
      <c r="I256" s="264">
        <v>6.9</v>
      </c>
      <c r="J256" s="264">
        <v>8.6999999999999993</v>
      </c>
      <c r="K256" s="27"/>
      <c r="L256" s="27"/>
      <c r="M256" s="27"/>
      <c r="N256" s="242"/>
      <c r="O256" s="242"/>
      <c r="P256" s="242"/>
      <c r="Q256" s="7"/>
    </row>
    <row r="257" spans="1:17">
      <c r="A257" s="7"/>
      <c r="B257" s="419" t="s">
        <v>985</v>
      </c>
      <c r="C257" s="379"/>
      <c r="D257" s="262" t="s">
        <v>980</v>
      </c>
      <c r="E257" s="262" t="s">
        <v>946</v>
      </c>
      <c r="F257" s="264">
        <v>638</v>
      </c>
      <c r="G257" s="264">
        <v>816</v>
      </c>
      <c r="H257" s="264">
        <v>1050</v>
      </c>
      <c r="I257" s="264">
        <v>1620</v>
      </c>
      <c r="J257" s="264">
        <v>2153</v>
      </c>
      <c r="K257" s="27"/>
      <c r="L257" s="27"/>
      <c r="M257" s="27"/>
      <c r="N257" s="242"/>
      <c r="O257" s="242"/>
      <c r="P257" s="242"/>
      <c r="Q257" s="7"/>
    </row>
    <row r="258" spans="1:17">
      <c r="A258" s="7"/>
      <c r="B258" s="380"/>
      <c r="C258" s="382"/>
      <c r="D258" s="262" t="s">
        <v>983</v>
      </c>
      <c r="E258" s="262" t="s">
        <v>946</v>
      </c>
      <c r="F258" s="264">
        <v>584</v>
      </c>
      <c r="G258" s="264">
        <v>743</v>
      </c>
      <c r="H258" s="264">
        <v>1025</v>
      </c>
      <c r="I258" s="264">
        <v>1510</v>
      </c>
      <c r="J258" s="264">
        <v>2010</v>
      </c>
      <c r="K258" s="27"/>
      <c r="L258" s="27"/>
      <c r="M258" s="27"/>
      <c r="N258" s="242"/>
      <c r="O258" s="242"/>
      <c r="P258" s="242"/>
      <c r="Q258" s="7"/>
    </row>
    <row r="259" spans="1:17">
      <c r="A259" s="7"/>
      <c r="B259" s="420" t="s">
        <v>987</v>
      </c>
      <c r="C259" s="371"/>
      <c r="D259" s="371"/>
      <c r="E259" s="371"/>
      <c r="F259" s="371"/>
      <c r="G259" s="371"/>
      <c r="H259" s="371"/>
      <c r="I259" s="371"/>
      <c r="J259" s="372"/>
      <c r="K259" s="27"/>
      <c r="L259" s="27"/>
      <c r="M259" s="27"/>
      <c r="N259" s="242"/>
      <c r="O259" s="242"/>
      <c r="P259" s="242"/>
      <c r="Q259" s="7"/>
    </row>
    <row r="260" spans="1:17">
      <c r="A260" s="7"/>
      <c r="B260" s="417" t="s">
        <v>988</v>
      </c>
      <c r="C260" s="371"/>
      <c r="D260" s="371"/>
      <c r="E260" s="372"/>
      <c r="F260" s="264" t="s">
        <v>989</v>
      </c>
      <c r="G260" s="264" t="s">
        <v>989</v>
      </c>
      <c r="H260" s="264" t="s">
        <v>989</v>
      </c>
      <c r="I260" s="264" t="s">
        <v>989</v>
      </c>
      <c r="J260" s="264" t="s">
        <v>989</v>
      </c>
      <c r="K260" s="27"/>
      <c r="L260" s="27"/>
      <c r="M260" s="27"/>
      <c r="N260" s="242"/>
      <c r="O260" s="242"/>
      <c r="P260" s="242"/>
      <c r="Q260" s="7"/>
    </row>
    <row r="261" spans="1:17">
      <c r="A261" s="7"/>
      <c r="B261" s="417" t="s">
        <v>990</v>
      </c>
      <c r="C261" s="371"/>
      <c r="D261" s="372"/>
      <c r="E261" s="262" t="s">
        <v>991</v>
      </c>
      <c r="F261" s="43">
        <v>550</v>
      </c>
      <c r="G261" s="43">
        <v>580</v>
      </c>
      <c r="H261" s="43">
        <v>650</v>
      </c>
      <c r="I261" s="43">
        <v>1120</v>
      </c>
      <c r="J261" s="43">
        <v>1280</v>
      </c>
      <c r="K261" s="27"/>
      <c r="L261" s="27"/>
      <c r="M261" s="27"/>
      <c r="N261" s="242"/>
      <c r="O261" s="242"/>
      <c r="P261" s="242"/>
      <c r="Q261" s="7"/>
    </row>
    <row r="262" spans="1:17">
      <c r="A262" s="7"/>
      <c r="B262" s="417" t="s">
        <v>996</v>
      </c>
      <c r="C262" s="371"/>
      <c r="D262" s="372"/>
      <c r="E262" s="262" t="s">
        <v>997</v>
      </c>
      <c r="F262" s="43">
        <v>10</v>
      </c>
      <c r="G262" s="43">
        <v>10</v>
      </c>
      <c r="H262" s="43">
        <v>10</v>
      </c>
      <c r="I262" s="43">
        <v>20</v>
      </c>
      <c r="J262" s="43">
        <v>20</v>
      </c>
      <c r="K262" s="27"/>
      <c r="L262" s="27"/>
      <c r="M262" s="27"/>
      <c r="N262" s="242"/>
      <c r="O262" s="242"/>
      <c r="P262" s="242"/>
      <c r="Q262" s="7"/>
    </row>
    <row r="263" spans="1:17">
      <c r="A263" s="7"/>
      <c r="B263" s="419" t="s">
        <v>998</v>
      </c>
      <c r="C263" s="372"/>
      <c r="D263" s="419" t="s">
        <v>999</v>
      </c>
      <c r="E263" s="372"/>
      <c r="F263" s="264" t="s">
        <v>1000</v>
      </c>
      <c r="G263" s="264" t="s">
        <v>1000</v>
      </c>
      <c r="H263" s="264" t="s">
        <v>1000</v>
      </c>
      <c r="I263" s="264" t="s">
        <v>1000</v>
      </c>
      <c r="J263" s="264" t="s">
        <v>1000</v>
      </c>
      <c r="K263" s="27"/>
      <c r="L263" s="27"/>
      <c r="M263" s="27"/>
      <c r="N263" s="242"/>
      <c r="O263" s="242"/>
      <c r="P263" s="242"/>
      <c r="Q263" s="7"/>
    </row>
    <row r="264" spans="1:17">
      <c r="A264" s="7"/>
      <c r="B264" s="417" t="s">
        <v>1001</v>
      </c>
      <c r="C264" s="371"/>
      <c r="D264" s="371"/>
      <c r="E264" s="372"/>
      <c r="F264" s="264" t="s">
        <v>1002</v>
      </c>
      <c r="G264" s="264" t="s">
        <v>1002</v>
      </c>
      <c r="H264" s="264" t="s">
        <v>1002</v>
      </c>
      <c r="I264" s="264" t="s">
        <v>1259</v>
      </c>
      <c r="J264" s="264" t="s">
        <v>1259</v>
      </c>
      <c r="K264" s="27"/>
      <c r="L264" s="27"/>
      <c r="M264" s="27"/>
      <c r="N264" s="242"/>
      <c r="O264" s="242"/>
      <c r="P264" s="242"/>
      <c r="Q264" s="7"/>
    </row>
    <row r="265" spans="1:17">
      <c r="A265" s="7"/>
      <c r="B265" s="419" t="s">
        <v>1003</v>
      </c>
      <c r="C265" s="371"/>
      <c r="D265" s="371"/>
      <c r="E265" s="372"/>
      <c r="F265" s="422" t="s">
        <v>1004</v>
      </c>
      <c r="G265" s="371"/>
      <c r="H265" s="371"/>
      <c r="I265" s="371"/>
      <c r="J265" s="372"/>
      <c r="K265" s="27"/>
      <c r="L265" s="27"/>
      <c r="M265" s="27"/>
      <c r="N265" s="242"/>
      <c r="O265" s="242"/>
      <c r="P265" s="242"/>
      <c r="Q265" s="7"/>
    </row>
    <row r="266" spans="1:17">
      <c r="A266" s="7"/>
      <c r="B266" s="417" t="s">
        <v>1005</v>
      </c>
      <c r="C266" s="371"/>
      <c r="D266" s="372"/>
      <c r="E266" s="262" t="s">
        <v>1006</v>
      </c>
      <c r="F266" s="44">
        <v>1.1499999999999999</v>
      </c>
      <c r="G266" s="44">
        <v>1.1499999999999999</v>
      </c>
      <c r="H266" s="44">
        <v>1.1499999999999999</v>
      </c>
      <c r="I266" s="44">
        <v>1.1499999999999999</v>
      </c>
      <c r="J266" s="44">
        <v>1.1499999999999999</v>
      </c>
      <c r="K266" s="27"/>
      <c r="L266" s="27"/>
      <c r="M266" s="27"/>
      <c r="N266" s="242"/>
      <c r="O266" s="242"/>
      <c r="P266" s="242"/>
      <c r="Q266" s="7"/>
    </row>
    <row r="267" spans="1:17">
      <c r="A267" s="7"/>
      <c r="B267" s="417" t="s">
        <v>1007</v>
      </c>
      <c r="C267" s="371"/>
      <c r="D267" s="372"/>
      <c r="E267" s="262" t="s">
        <v>1006</v>
      </c>
      <c r="F267" s="44">
        <v>4.5</v>
      </c>
      <c r="G267" s="44">
        <v>4.5</v>
      </c>
      <c r="H267" s="44">
        <v>4.5</v>
      </c>
      <c r="I267" s="44">
        <v>4.5</v>
      </c>
      <c r="J267" s="44">
        <v>4.5</v>
      </c>
      <c r="K267" s="27"/>
      <c r="L267" s="27"/>
      <c r="M267" s="27"/>
      <c r="N267" s="242"/>
      <c r="O267" s="242"/>
      <c r="P267" s="242"/>
      <c r="Q267" s="7"/>
    </row>
    <row r="268" spans="1:17">
      <c r="A268" s="7"/>
      <c r="B268" s="420" t="s">
        <v>1008</v>
      </c>
      <c r="C268" s="371"/>
      <c r="D268" s="371"/>
      <c r="E268" s="371"/>
      <c r="F268" s="371"/>
      <c r="G268" s="371"/>
      <c r="H268" s="371"/>
      <c r="I268" s="371"/>
      <c r="J268" s="372"/>
      <c r="K268" s="27"/>
      <c r="L268" s="27"/>
      <c r="M268" s="27"/>
      <c r="N268" s="242"/>
      <c r="O268" s="242"/>
      <c r="P268" s="242"/>
      <c r="Q268" s="7"/>
    </row>
    <row r="269" spans="1:17">
      <c r="A269" s="7"/>
      <c r="B269" s="417" t="s">
        <v>1260</v>
      </c>
      <c r="C269" s="371"/>
      <c r="D269" s="372"/>
      <c r="E269" s="262" t="s">
        <v>1010</v>
      </c>
      <c r="F269" s="265" t="s">
        <v>1261</v>
      </c>
      <c r="G269" s="265" t="s">
        <v>1261</v>
      </c>
      <c r="H269" s="265" t="s">
        <v>1262</v>
      </c>
      <c r="I269" s="265" t="s">
        <v>1263</v>
      </c>
      <c r="J269" s="265" t="s">
        <v>1263</v>
      </c>
      <c r="K269" s="27"/>
      <c r="L269" s="27"/>
      <c r="M269" s="27"/>
      <c r="N269" s="242"/>
      <c r="O269" s="242"/>
      <c r="P269" s="242"/>
      <c r="Q269" s="7"/>
    </row>
    <row r="270" spans="1:17">
      <c r="A270" s="7"/>
      <c r="B270" s="423" t="s">
        <v>1009</v>
      </c>
      <c r="C270" s="371"/>
      <c r="D270" s="372"/>
      <c r="E270" s="262" t="s">
        <v>1010</v>
      </c>
      <c r="F270" s="265" t="s">
        <v>1220</v>
      </c>
      <c r="G270" s="265" t="s">
        <v>1264</v>
      </c>
      <c r="H270" s="265" t="s">
        <v>1174</v>
      </c>
      <c r="I270" s="265" t="s">
        <v>1265</v>
      </c>
      <c r="J270" s="265" t="s">
        <v>1223</v>
      </c>
      <c r="K270" s="27"/>
      <c r="L270" s="27"/>
      <c r="M270" s="27"/>
      <c r="N270" s="242"/>
      <c r="O270" s="242"/>
      <c r="P270" s="242"/>
      <c r="Q270" s="7"/>
    </row>
    <row r="271" spans="1:17">
      <c r="A271" s="7"/>
      <c r="B271" s="419" t="s">
        <v>1016</v>
      </c>
      <c r="C271" s="371"/>
      <c r="D271" s="371"/>
      <c r="E271" s="372"/>
      <c r="F271" s="264" t="s">
        <v>1017</v>
      </c>
      <c r="G271" s="264" t="s">
        <v>1017</v>
      </c>
      <c r="H271" s="264" t="s">
        <v>1017</v>
      </c>
      <c r="I271" s="264" t="s">
        <v>1017</v>
      </c>
      <c r="J271" s="264" t="s">
        <v>1017</v>
      </c>
      <c r="K271" s="27"/>
      <c r="L271" s="27"/>
      <c r="M271" s="27"/>
      <c r="N271" s="242"/>
      <c r="O271" s="242"/>
      <c r="P271" s="242"/>
      <c r="Q271" s="7"/>
    </row>
    <row r="272" spans="1:17">
      <c r="A272" s="7"/>
      <c r="B272" s="417" t="s">
        <v>1018</v>
      </c>
      <c r="C272" s="371"/>
      <c r="D272" s="372"/>
      <c r="E272" s="262" t="s">
        <v>1019</v>
      </c>
      <c r="F272" s="265" t="s">
        <v>1266</v>
      </c>
      <c r="G272" s="265" t="s">
        <v>1266</v>
      </c>
      <c r="H272" s="265" t="s">
        <v>1267</v>
      </c>
      <c r="I272" s="265" t="s">
        <v>1268</v>
      </c>
      <c r="J272" s="265" t="s">
        <v>1269</v>
      </c>
      <c r="K272" s="27"/>
      <c r="L272" s="27"/>
      <c r="M272" s="27"/>
      <c r="N272" s="242"/>
      <c r="O272" s="242"/>
      <c r="P272" s="242"/>
      <c r="Q272" s="7"/>
    </row>
    <row r="273" spans="1:17">
      <c r="A273" s="7"/>
      <c r="B273" s="419" t="s">
        <v>1235</v>
      </c>
      <c r="C273" s="371"/>
      <c r="D273" s="372"/>
      <c r="E273" s="262" t="s">
        <v>946</v>
      </c>
      <c r="F273" s="265">
        <v>15</v>
      </c>
      <c r="G273" s="265">
        <v>15</v>
      </c>
      <c r="H273" s="265">
        <v>15</v>
      </c>
      <c r="I273" s="265">
        <v>25</v>
      </c>
      <c r="J273" s="265">
        <v>25</v>
      </c>
      <c r="K273" s="27"/>
      <c r="L273" s="27"/>
      <c r="M273" s="27"/>
      <c r="N273" s="242"/>
      <c r="O273" s="242"/>
      <c r="P273" s="242"/>
      <c r="Q273" s="7"/>
    </row>
    <row r="274" spans="1:17">
      <c r="A274" s="7"/>
      <c r="B274" s="419" t="s">
        <v>1030</v>
      </c>
      <c r="C274" s="371"/>
      <c r="D274" s="371"/>
      <c r="E274" s="372"/>
      <c r="F274" s="264" t="s">
        <v>1031</v>
      </c>
      <c r="G274" s="264" t="s">
        <v>1031</v>
      </c>
      <c r="H274" s="264" t="s">
        <v>1031</v>
      </c>
      <c r="I274" s="264" t="s">
        <v>1031</v>
      </c>
      <c r="J274" s="264" t="s">
        <v>1031</v>
      </c>
      <c r="K274" s="27"/>
      <c r="L274" s="27"/>
      <c r="M274" s="27"/>
      <c r="N274" s="242"/>
      <c r="O274" s="242"/>
      <c r="P274" s="242"/>
      <c r="Q274" s="7"/>
    </row>
    <row r="275" spans="1:17">
      <c r="A275" s="7"/>
      <c r="B275" s="419" t="s">
        <v>1032</v>
      </c>
      <c r="C275" s="371"/>
      <c r="D275" s="372"/>
      <c r="E275" s="262" t="s">
        <v>1019</v>
      </c>
      <c r="F275" s="265">
        <v>900</v>
      </c>
      <c r="G275" s="265">
        <v>900</v>
      </c>
      <c r="H275" s="265">
        <v>860</v>
      </c>
      <c r="I275" s="265">
        <v>880</v>
      </c>
      <c r="J275" s="265">
        <v>880</v>
      </c>
      <c r="K275" s="27"/>
      <c r="L275" s="27"/>
      <c r="M275" s="27"/>
      <c r="N275" s="242"/>
      <c r="O275" s="242"/>
      <c r="P275" s="242"/>
      <c r="Q275" s="7"/>
    </row>
    <row r="276" spans="1:17">
      <c r="A276" s="7"/>
      <c r="B276" s="419" t="s">
        <v>1033</v>
      </c>
      <c r="C276" s="371"/>
      <c r="D276" s="372"/>
      <c r="E276" s="262" t="s">
        <v>946</v>
      </c>
      <c r="F276" s="265">
        <v>23</v>
      </c>
      <c r="G276" s="265">
        <v>23</v>
      </c>
      <c r="H276" s="265">
        <v>30</v>
      </c>
      <c r="I276" s="265">
        <v>31</v>
      </c>
      <c r="J276" s="265">
        <v>68</v>
      </c>
      <c r="K276" s="27"/>
      <c r="L276" s="27"/>
      <c r="M276" s="27"/>
      <c r="N276" s="242"/>
      <c r="O276" s="242"/>
      <c r="P276" s="242"/>
      <c r="Q276" s="7"/>
    </row>
    <row r="277" spans="1:17">
      <c r="A277" s="7"/>
      <c r="B277" s="420" t="s">
        <v>1035</v>
      </c>
      <c r="C277" s="371"/>
      <c r="D277" s="371"/>
      <c r="E277" s="371"/>
      <c r="F277" s="371"/>
      <c r="G277" s="371"/>
      <c r="H277" s="371"/>
      <c r="I277" s="371"/>
      <c r="J277" s="372"/>
      <c r="K277" s="27"/>
      <c r="L277" s="27"/>
      <c r="M277" s="27"/>
      <c r="N277" s="242"/>
      <c r="O277" s="242"/>
      <c r="P277" s="242"/>
      <c r="Q277" s="7"/>
    </row>
    <row r="278" spans="1:17">
      <c r="A278" s="7"/>
      <c r="B278" s="419" t="s">
        <v>1036</v>
      </c>
      <c r="C278" s="379"/>
      <c r="D278" s="262" t="s">
        <v>1037</v>
      </c>
      <c r="E278" s="262" t="s">
        <v>1038</v>
      </c>
      <c r="F278" s="33" t="s">
        <v>1039</v>
      </c>
      <c r="G278" s="33" t="s">
        <v>1039</v>
      </c>
      <c r="H278" s="33" t="s">
        <v>1039</v>
      </c>
      <c r="I278" s="33" t="s">
        <v>1040</v>
      </c>
      <c r="J278" s="33" t="s">
        <v>1041</v>
      </c>
      <c r="K278" s="27"/>
      <c r="L278" s="27"/>
      <c r="M278" s="27"/>
      <c r="N278" s="242"/>
      <c r="O278" s="242"/>
      <c r="P278" s="242"/>
      <c r="Q278" s="7"/>
    </row>
    <row r="279" spans="1:17">
      <c r="A279" s="7"/>
      <c r="B279" s="380"/>
      <c r="C279" s="382"/>
      <c r="D279" s="262" t="s">
        <v>1042</v>
      </c>
      <c r="E279" s="262" t="s">
        <v>1038</v>
      </c>
      <c r="F279" s="33" t="s">
        <v>1043</v>
      </c>
      <c r="G279" s="33" t="s">
        <v>1043</v>
      </c>
      <c r="H279" s="33" t="s">
        <v>1043</v>
      </c>
      <c r="I279" s="33" t="s">
        <v>1043</v>
      </c>
      <c r="J279" s="33" t="s">
        <v>1043</v>
      </c>
      <c r="K279" s="27"/>
      <c r="L279" s="27"/>
      <c r="M279" s="27"/>
      <c r="N279" s="242"/>
      <c r="O279" s="242"/>
      <c r="P279" s="242"/>
      <c r="Q279" s="7"/>
    </row>
    <row r="280" spans="1:17">
      <c r="A280" s="7"/>
      <c r="B280" s="417" t="s">
        <v>1046</v>
      </c>
      <c r="C280" s="371"/>
      <c r="D280" s="371"/>
      <c r="E280" s="372"/>
      <c r="F280" s="28" t="s">
        <v>1270</v>
      </c>
      <c r="G280" s="28" t="s">
        <v>1270</v>
      </c>
      <c r="H280" s="28" t="s">
        <v>1270</v>
      </c>
      <c r="I280" s="28" t="s">
        <v>1271</v>
      </c>
      <c r="J280" s="28" t="s">
        <v>1272</v>
      </c>
      <c r="K280" s="27"/>
      <c r="L280" s="27"/>
      <c r="M280" s="27"/>
      <c r="N280" s="242"/>
      <c r="O280" s="242"/>
      <c r="P280" s="242"/>
      <c r="Q280" s="7"/>
    </row>
    <row r="281" spans="1:17">
      <c r="A281" s="7"/>
      <c r="B281" s="423" t="s">
        <v>1183</v>
      </c>
      <c r="C281" s="371"/>
      <c r="D281" s="372"/>
      <c r="E281" s="35" t="s">
        <v>1052</v>
      </c>
      <c r="F281" s="28">
        <v>1.8</v>
      </c>
      <c r="G281" s="28">
        <v>1.8</v>
      </c>
      <c r="H281" s="28">
        <v>1.8</v>
      </c>
      <c r="I281" s="28">
        <v>1.8</v>
      </c>
      <c r="J281" s="28">
        <v>1.8</v>
      </c>
      <c r="K281" s="27"/>
      <c r="L281" s="27"/>
      <c r="M281" s="27"/>
      <c r="N281" s="242"/>
      <c r="O281" s="242"/>
      <c r="P281" s="242"/>
      <c r="Q281" s="7"/>
    </row>
    <row r="282" spans="1:17">
      <c r="A282" s="7"/>
      <c r="B282" s="423" t="s">
        <v>1184</v>
      </c>
      <c r="C282" s="371"/>
      <c r="D282" s="371"/>
      <c r="E282" s="372"/>
      <c r="F282" s="28" t="s">
        <v>1273</v>
      </c>
      <c r="G282" s="28" t="s">
        <v>1273</v>
      </c>
      <c r="H282" s="28" t="s">
        <v>1273</v>
      </c>
      <c r="I282" s="28" t="s">
        <v>1273</v>
      </c>
      <c r="J282" s="28" t="s">
        <v>1273</v>
      </c>
      <c r="K282" s="27"/>
      <c r="L282" s="27"/>
      <c r="M282" s="27"/>
      <c r="N282" s="242"/>
      <c r="O282" s="242"/>
      <c r="P282" s="242"/>
      <c r="Q282" s="7"/>
    </row>
    <row r="283" spans="1:17">
      <c r="A283" s="7"/>
      <c r="B283" s="420" t="s">
        <v>1050</v>
      </c>
      <c r="C283" s="371"/>
      <c r="D283" s="371"/>
      <c r="E283" s="371"/>
      <c r="F283" s="371"/>
      <c r="G283" s="371"/>
      <c r="H283" s="371"/>
      <c r="I283" s="371"/>
      <c r="J283" s="372"/>
      <c r="K283" s="27"/>
      <c r="L283" s="27"/>
      <c r="M283" s="27"/>
      <c r="N283" s="242"/>
      <c r="O283" s="242"/>
      <c r="P283" s="242"/>
      <c r="Q283" s="7"/>
    </row>
    <row r="284" spans="1:17">
      <c r="A284" s="7"/>
      <c r="B284" s="417" t="s">
        <v>1051</v>
      </c>
      <c r="C284" s="371"/>
      <c r="D284" s="372"/>
      <c r="E284" s="262" t="s">
        <v>1052</v>
      </c>
      <c r="F284" s="28">
        <v>15</v>
      </c>
      <c r="G284" s="28">
        <v>15</v>
      </c>
      <c r="H284" s="28">
        <v>15</v>
      </c>
      <c r="I284" s="28">
        <v>15</v>
      </c>
      <c r="J284" s="28">
        <v>15</v>
      </c>
      <c r="K284" s="27"/>
      <c r="L284" s="27"/>
      <c r="M284" s="27"/>
      <c r="N284" s="242"/>
      <c r="O284" s="242"/>
      <c r="P284" s="242"/>
      <c r="Q284" s="7"/>
    </row>
    <row r="285" spans="1:17">
      <c r="A285" s="7"/>
      <c r="B285" s="417" t="s">
        <v>1054</v>
      </c>
      <c r="C285" s="371"/>
      <c r="D285" s="372"/>
      <c r="E285" s="262" t="s">
        <v>1052</v>
      </c>
      <c r="F285" s="28">
        <v>5</v>
      </c>
      <c r="G285" s="28">
        <v>5</v>
      </c>
      <c r="H285" s="28">
        <v>5</v>
      </c>
      <c r="I285" s="28">
        <v>5</v>
      </c>
      <c r="J285" s="28">
        <v>5</v>
      </c>
      <c r="K285" s="27"/>
      <c r="L285" s="27"/>
      <c r="M285" s="27"/>
      <c r="N285" s="242"/>
      <c r="O285" s="242"/>
      <c r="P285" s="242"/>
      <c r="Q285" s="7"/>
    </row>
    <row r="286" spans="1:17">
      <c r="A286" s="7"/>
      <c r="B286" s="424" t="s">
        <v>1057</v>
      </c>
      <c r="C286" s="379"/>
      <c r="D286" s="36" t="s">
        <v>980</v>
      </c>
      <c r="E286" s="36" t="s">
        <v>1058</v>
      </c>
      <c r="F286" s="28" t="s">
        <v>1059</v>
      </c>
      <c r="G286" s="28" t="s">
        <v>1059</v>
      </c>
      <c r="H286" s="28" t="s">
        <v>1059</v>
      </c>
      <c r="I286" s="28" t="s">
        <v>1059</v>
      </c>
      <c r="J286" s="28" t="s">
        <v>1059</v>
      </c>
      <c r="K286" s="27"/>
      <c r="L286" s="27"/>
      <c r="M286" s="27"/>
      <c r="N286" s="242"/>
      <c r="O286" s="242"/>
      <c r="P286" s="242"/>
      <c r="Q286" s="7"/>
    </row>
    <row r="287" spans="1:17">
      <c r="A287" s="7"/>
      <c r="B287" s="380"/>
      <c r="C287" s="382"/>
      <c r="D287" s="36" t="s">
        <v>983</v>
      </c>
      <c r="E287" s="36" t="s">
        <v>1058</v>
      </c>
      <c r="F287" s="28" t="s">
        <v>1274</v>
      </c>
      <c r="G287" s="28" t="s">
        <v>1274</v>
      </c>
      <c r="H287" s="28" t="s">
        <v>1274</v>
      </c>
      <c r="I287" s="28" t="s">
        <v>1274</v>
      </c>
      <c r="J287" s="28" t="s">
        <v>1274</v>
      </c>
      <c r="K287" s="27"/>
      <c r="L287" s="27"/>
      <c r="M287" s="27"/>
      <c r="N287" s="242"/>
      <c r="O287" s="242"/>
      <c r="P287" s="242"/>
      <c r="Q287" s="7"/>
    </row>
    <row r="288" spans="1:17">
      <c r="A288" s="7"/>
      <c r="B288" s="419" t="s">
        <v>1061</v>
      </c>
      <c r="C288" s="371"/>
      <c r="D288" s="372"/>
      <c r="E288" s="262" t="s">
        <v>1062</v>
      </c>
      <c r="F288" s="265">
        <v>20</v>
      </c>
      <c r="G288" s="265">
        <v>26</v>
      </c>
      <c r="H288" s="265">
        <v>35</v>
      </c>
      <c r="I288" s="265">
        <v>52</v>
      </c>
      <c r="J288" s="265">
        <v>70</v>
      </c>
      <c r="K288" s="27"/>
      <c r="L288" s="27"/>
      <c r="M288" s="27"/>
      <c r="N288" s="242"/>
      <c r="O288" s="242"/>
      <c r="P288" s="242"/>
      <c r="Q288" s="7"/>
    </row>
    <row r="289" spans="1:17">
      <c r="A289" s="7"/>
      <c r="B289" s="419" t="s">
        <v>1275</v>
      </c>
      <c r="C289" s="379"/>
      <c r="D289" s="262" t="s">
        <v>1067</v>
      </c>
      <c r="E289" s="262" t="s">
        <v>1045</v>
      </c>
      <c r="F289" s="28" t="s">
        <v>1276</v>
      </c>
      <c r="G289" s="28" t="s">
        <v>1276</v>
      </c>
      <c r="H289" s="28" t="s">
        <v>1277</v>
      </c>
      <c r="I289" s="28" t="s">
        <v>1278</v>
      </c>
      <c r="J289" s="28" t="s">
        <v>1278</v>
      </c>
      <c r="K289" s="27"/>
      <c r="L289" s="27"/>
      <c r="M289" s="27"/>
      <c r="N289" s="242"/>
      <c r="O289" s="242"/>
      <c r="P289" s="242"/>
      <c r="Q289" s="7"/>
    </row>
    <row r="290" spans="1:17">
      <c r="A290" s="7"/>
      <c r="B290" s="380"/>
      <c r="C290" s="382"/>
      <c r="D290" s="262" t="s">
        <v>1073</v>
      </c>
      <c r="E290" s="262" t="s">
        <v>1045</v>
      </c>
      <c r="F290" s="28" t="s">
        <v>1279</v>
      </c>
      <c r="G290" s="28" t="s">
        <v>1279</v>
      </c>
      <c r="H290" s="28" t="s">
        <v>1280</v>
      </c>
      <c r="I290" s="28" t="s">
        <v>1281</v>
      </c>
      <c r="J290" s="28" t="s">
        <v>1282</v>
      </c>
      <c r="K290" s="27"/>
      <c r="L290" s="27"/>
      <c r="M290" s="27"/>
      <c r="N290" s="242"/>
      <c r="O290" s="242"/>
      <c r="P290" s="242"/>
      <c r="Q290" s="7"/>
    </row>
    <row r="291" spans="1:17">
      <c r="A291" s="7"/>
      <c r="B291" s="417" t="s">
        <v>1196</v>
      </c>
      <c r="C291" s="379"/>
      <c r="D291" s="262" t="s">
        <v>1067</v>
      </c>
      <c r="E291" s="262" t="s">
        <v>1079</v>
      </c>
      <c r="F291" s="28">
        <v>7</v>
      </c>
      <c r="G291" s="28">
        <v>7</v>
      </c>
      <c r="H291" s="28">
        <v>8.5</v>
      </c>
      <c r="I291" s="28">
        <v>10.5</v>
      </c>
      <c r="J291" s="28">
        <v>10.5</v>
      </c>
      <c r="K291" s="27"/>
      <c r="L291" s="27"/>
      <c r="M291" s="27"/>
      <c r="N291" s="242"/>
      <c r="O291" s="242"/>
      <c r="P291" s="242"/>
      <c r="Q291" s="7"/>
    </row>
    <row r="292" spans="1:17">
      <c r="A292" s="7"/>
      <c r="B292" s="380"/>
      <c r="C292" s="382"/>
      <c r="D292" s="262" t="s">
        <v>1073</v>
      </c>
      <c r="E292" s="262" t="s">
        <v>1079</v>
      </c>
      <c r="F292" s="28">
        <v>22</v>
      </c>
      <c r="G292" s="28">
        <v>27</v>
      </c>
      <c r="H292" s="28">
        <v>31</v>
      </c>
      <c r="I292" s="28">
        <v>36</v>
      </c>
      <c r="J292" s="28">
        <v>43</v>
      </c>
      <c r="K292" s="27"/>
      <c r="L292" s="27"/>
      <c r="M292" s="27"/>
      <c r="N292" s="242"/>
      <c r="O292" s="242"/>
      <c r="P292" s="242"/>
      <c r="Q292" s="7"/>
    </row>
    <row r="293" spans="1:17">
      <c r="A293" s="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42"/>
      <c r="O293" s="242"/>
      <c r="P293" s="242"/>
      <c r="Q293" s="7"/>
    </row>
    <row r="294" spans="1:17" ht="26.25" customHeight="1">
      <c r="A294" s="7"/>
      <c r="B294" s="425" t="s">
        <v>1283</v>
      </c>
      <c r="C294" s="393"/>
      <c r="D294" s="393"/>
      <c r="E294" s="393"/>
      <c r="F294" s="393"/>
      <c r="G294" s="393"/>
      <c r="H294" s="393"/>
      <c r="I294" s="393"/>
      <c r="J294" s="393"/>
      <c r="K294" s="393"/>
      <c r="L294" s="27"/>
      <c r="M294" s="27"/>
      <c r="N294" s="242"/>
      <c r="O294" s="242"/>
      <c r="P294" s="242"/>
      <c r="Q294" s="7"/>
    </row>
    <row r="295" spans="1:17">
      <c r="A295" s="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42"/>
      <c r="O295" s="242"/>
      <c r="P295" s="242"/>
      <c r="Q295" s="7"/>
    </row>
    <row r="296" spans="1:17" ht="20.25" customHeight="1">
      <c r="A296" s="7"/>
      <c r="B296" s="428" t="s">
        <v>23</v>
      </c>
      <c r="C296" s="371"/>
      <c r="D296" s="371"/>
      <c r="E296" s="372"/>
      <c r="F296" s="140" t="s">
        <v>77</v>
      </c>
      <c r="G296" s="140" t="s">
        <v>1284</v>
      </c>
      <c r="H296" s="140" t="s">
        <v>78</v>
      </c>
      <c r="I296" s="140" t="s">
        <v>79</v>
      </c>
      <c r="J296" s="140" t="s">
        <v>80</v>
      </c>
      <c r="K296" s="27"/>
      <c r="L296" s="27"/>
      <c r="M296" s="27"/>
      <c r="N296" s="242"/>
      <c r="O296" s="242"/>
      <c r="P296" s="242"/>
      <c r="Q296" s="7"/>
    </row>
    <row r="297" spans="1:17">
      <c r="A297" s="7"/>
      <c r="B297" s="417" t="s">
        <v>933</v>
      </c>
      <c r="C297" s="371"/>
      <c r="D297" s="371"/>
      <c r="E297" s="372"/>
      <c r="F297" s="265">
        <v>3.21</v>
      </c>
      <c r="G297" s="265">
        <v>3.21</v>
      </c>
      <c r="H297" s="265">
        <v>3.21</v>
      </c>
      <c r="I297" s="265">
        <v>3.21</v>
      </c>
      <c r="J297" s="265">
        <v>3.21</v>
      </c>
      <c r="K297" s="27"/>
      <c r="L297" s="27"/>
      <c r="M297" s="27"/>
      <c r="N297" s="242"/>
      <c r="O297" s="242"/>
      <c r="P297" s="242"/>
      <c r="Q297" s="7"/>
    </row>
    <row r="298" spans="1:17">
      <c r="A298" s="7"/>
      <c r="B298" s="417" t="s">
        <v>935</v>
      </c>
      <c r="C298" s="371"/>
      <c r="D298" s="371"/>
      <c r="E298" s="372"/>
      <c r="F298" s="29" t="s">
        <v>693</v>
      </c>
      <c r="G298" s="29" t="s">
        <v>693</v>
      </c>
      <c r="H298" s="29" t="s">
        <v>693</v>
      </c>
      <c r="I298" s="29" t="s">
        <v>693</v>
      </c>
      <c r="J298" s="29" t="s">
        <v>693</v>
      </c>
      <c r="K298" s="27"/>
      <c r="L298" s="27"/>
      <c r="M298" s="27"/>
      <c r="N298" s="242"/>
      <c r="O298" s="242"/>
      <c r="P298" s="242"/>
      <c r="Q298" s="7"/>
    </row>
    <row r="299" spans="1:17">
      <c r="A299" s="7"/>
      <c r="B299" s="417" t="s">
        <v>937</v>
      </c>
      <c r="C299" s="371"/>
      <c r="D299" s="371"/>
      <c r="E299" s="372"/>
      <c r="F299" s="265">
        <v>3.61</v>
      </c>
      <c r="G299" s="265">
        <v>3.61</v>
      </c>
      <c r="H299" s="265">
        <v>3.61</v>
      </c>
      <c r="I299" s="265">
        <v>3.61</v>
      </c>
      <c r="J299" s="265">
        <v>3.61</v>
      </c>
      <c r="K299" s="27"/>
      <c r="L299" s="27"/>
      <c r="M299" s="27"/>
      <c r="N299" s="242"/>
      <c r="O299" s="242"/>
      <c r="P299" s="242"/>
      <c r="Q299" s="7"/>
    </row>
    <row r="300" spans="1:17">
      <c r="A300" s="7"/>
      <c r="B300" s="417" t="s">
        <v>939</v>
      </c>
      <c r="C300" s="371"/>
      <c r="D300" s="371"/>
      <c r="E300" s="372"/>
      <c r="F300" s="29" t="s">
        <v>693</v>
      </c>
      <c r="G300" s="29" t="s">
        <v>693</v>
      </c>
      <c r="H300" s="29" t="s">
        <v>693</v>
      </c>
      <c r="I300" s="29" t="s">
        <v>693</v>
      </c>
      <c r="J300" s="29" t="s">
        <v>693</v>
      </c>
      <c r="K300" s="27"/>
      <c r="L300" s="27"/>
      <c r="M300" s="27"/>
      <c r="N300" s="242"/>
      <c r="O300" s="242"/>
      <c r="P300" s="242"/>
      <c r="Q300" s="7"/>
    </row>
    <row r="301" spans="1:17">
      <c r="A301" s="7"/>
      <c r="B301" s="417" t="s">
        <v>940</v>
      </c>
      <c r="C301" s="378"/>
      <c r="D301" s="379"/>
      <c r="E301" s="262" t="s">
        <v>941</v>
      </c>
      <c r="F301" s="264">
        <v>7500</v>
      </c>
      <c r="G301" s="264">
        <v>9000</v>
      </c>
      <c r="H301" s="264">
        <v>12000</v>
      </c>
      <c r="I301" s="264">
        <v>18000</v>
      </c>
      <c r="J301" s="264">
        <v>24000</v>
      </c>
      <c r="K301" s="27"/>
      <c r="L301" s="27"/>
      <c r="M301" s="27"/>
      <c r="N301" s="242"/>
      <c r="O301" s="242"/>
      <c r="P301" s="242"/>
      <c r="Q301" s="7"/>
    </row>
    <row r="302" spans="1:17">
      <c r="A302" s="7"/>
      <c r="B302" s="380"/>
      <c r="C302" s="381"/>
      <c r="D302" s="382"/>
      <c r="E302" s="262" t="s">
        <v>946</v>
      </c>
      <c r="F302" s="264">
        <v>2200</v>
      </c>
      <c r="G302" s="264">
        <v>2650</v>
      </c>
      <c r="H302" s="264">
        <v>3550</v>
      </c>
      <c r="I302" s="264">
        <v>5300</v>
      </c>
      <c r="J302" s="264">
        <v>7070</v>
      </c>
      <c r="K302" s="27"/>
      <c r="L302" s="27"/>
      <c r="M302" s="27"/>
      <c r="N302" s="242"/>
      <c r="O302" s="242"/>
      <c r="P302" s="242"/>
      <c r="Q302" s="7"/>
    </row>
    <row r="303" spans="1:17">
      <c r="A303" s="7"/>
      <c r="B303" s="417" t="s">
        <v>948</v>
      </c>
      <c r="C303" s="378"/>
      <c r="D303" s="379"/>
      <c r="E303" s="262" t="s">
        <v>941</v>
      </c>
      <c r="F303" s="264">
        <v>8000</v>
      </c>
      <c r="G303" s="264">
        <v>9500</v>
      </c>
      <c r="H303" s="264">
        <v>13000</v>
      </c>
      <c r="I303" s="264">
        <v>19000</v>
      </c>
      <c r="J303" s="264">
        <v>25000</v>
      </c>
      <c r="K303" s="27"/>
      <c r="L303" s="27"/>
      <c r="M303" s="27"/>
      <c r="N303" s="242"/>
      <c r="O303" s="242"/>
      <c r="P303" s="242"/>
      <c r="Q303" s="7"/>
    </row>
    <row r="304" spans="1:17">
      <c r="A304" s="7"/>
      <c r="B304" s="380"/>
      <c r="C304" s="381"/>
      <c r="D304" s="382"/>
      <c r="E304" s="262" t="s">
        <v>946</v>
      </c>
      <c r="F304" s="264">
        <v>2350</v>
      </c>
      <c r="G304" s="264">
        <v>2850</v>
      </c>
      <c r="H304" s="264">
        <v>3850</v>
      </c>
      <c r="I304" s="264">
        <v>5580</v>
      </c>
      <c r="J304" s="264">
        <v>7330</v>
      </c>
      <c r="K304" s="27"/>
      <c r="L304" s="27"/>
      <c r="M304" s="27"/>
      <c r="N304" s="242"/>
      <c r="O304" s="242"/>
      <c r="P304" s="242"/>
      <c r="Q304" s="7"/>
    </row>
    <row r="305" spans="1:17">
      <c r="A305" s="7"/>
      <c r="B305" s="417" t="s">
        <v>952</v>
      </c>
      <c r="C305" s="371"/>
      <c r="D305" s="372"/>
      <c r="E305" s="262" t="s">
        <v>953</v>
      </c>
      <c r="F305" s="264">
        <v>0.9</v>
      </c>
      <c r="G305" s="264">
        <v>1</v>
      </c>
      <c r="H305" s="264">
        <v>1.2</v>
      </c>
      <c r="I305" s="264">
        <v>1.8</v>
      </c>
      <c r="J305" s="264">
        <v>2.6</v>
      </c>
      <c r="K305" s="27"/>
      <c r="L305" s="27"/>
      <c r="M305" s="27"/>
      <c r="N305" s="242"/>
      <c r="O305" s="242"/>
      <c r="P305" s="242"/>
      <c r="Q305" s="7"/>
    </row>
    <row r="306" spans="1:17">
      <c r="A306" s="7"/>
      <c r="B306" s="419" t="s">
        <v>954</v>
      </c>
      <c r="C306" s="379"/>
      <c r="D306" s="262" t="s">
        <v>955</v>
      </c>
      <c r="E306" s="263" t="s">
        <v>956</v>
      </c>
      <c r="F306" s="264">
        <v>32</v>
      </c>
      <c r="G306" s="264">
        <v>33</v>
      </c>
      <c r="H306" s="264">
        <v>39</v>
      </c>
      <c r="I306" s="264">
        <v>40</v>
      </c>
      <c r="J306" s="264">
        <v>45</v>
      </c>
      <c r="K306" s="27"/>
      <c r="L306" s="27"/>
      <c r="M306" s="27"/>
      <c r="N306" s="242"/>
      <c r="O306" s="242"/>
      <c r="P306" s="242"/>
      <c r="Q306" s="7"/>
    </row>
    <row r="307" spans="1:17">
      <c r="A307" s="7"/>
      <c r="B307" s="386"/>
      <c r="C307" s="387"/>
      <c r="D307" s="262" t="s">
        <v>961</v>
      </c>
      <c r="E307" s="263" t="s">
        <v>956</v>
      </c>
      <c r="F307" s="264">
        <v>28</v>
      </c>
      <c r="G307" s="264">
        <v>29</v>
      </c>
      <c r="H307" s="264">
        <v>35</v>
      </c>
      <c r="I307" s="264">
        <v>36</v>
      </c>
      <c r="J307" s="264">
        <v>38</v>
      </c>
      <c r="K307" s="27"/>
      <c r="L307" s="27"/>
      <c r="M307" s="27"/>
      <c r="N307" s="242"/>
      <c r="O307" s="242"/>
      <c r="P307" s="242"/>
      <c r="Q307" s="7"/>
    </row>
    <row r="308" spans="1:17">
      <c r="A308" s="7"/>
      <c r="B308" s="380"/>
      <c r="C308" s="382"/>
      <c r="D308" s="262" t="s">
        <v>967</v>
      </c>
      <c r="E308" s="263" t="s">
        <v>956</v>
      </c>
      <c r="F308" s="264">
        <v>25</v>
      </c>
      <c r="G308" s="264">
        <v>26</v>
      </c>
      <c r="H308" s="264">
        <v>31</v>
      </c>
      <c r="I308" s="264">
        <v>31</v>
      </c>
      <c r="J308" s="264">
        <v>32</v>
      </c>
      <c r="K308" s="27"/>
      <c r="L308" s="27"/>
      <c r="M308" s="27"/>
      <c r="N308" s="242"/>
      <c r="O308" s="242"/>
      <c r="P308" s="242"/>
      <c r="Q308" s="7"/>
    </row>
    <row r="309" spans="1:17">
      <c r="A309" s="7"/>
      <c r="B309" s="419" t="s">
        <v>971</v>
      </c>
      <c r="C309" s="371"/>
      <c r="D309" s="372"/>
      <c r="E309" s="263" t="s">
        <v>956</v>
      </c>
      <c r="F309" s="264">
        <v>48</v>
      </c>
      <c r="G309" s="264">
        <v>48</v>
      </c>
      <c r="H309" s="264">
        <v>49</v>
      </c>
      <c r="I309" s="264">
        <v>50</v>
      </c>
      <c r="J309" s="264">
        <v>51</v>
      </c>
      <c r="K309" s="27"/>
      <c r="L309" s="27"/>
      <c r="M309" s="27"/>
      <c r="N309" s="242"/>
      <c r="O309" s="242"/>
      <c r="P309" s="242"/>
      <c r="Q309" s="7"/>
    </row>
    <row r="310" spans="1:17">
      <c r="A310" s="7"/>
      <c r="B310" s="420" t="s">
        <v>976</v>
      </c>
      <c r="C310" s="371"/>
      <c r="D310" s="371"/>
      <c r="E310" s="371"/>
      <c r="F310" s="371"/>
      <c r="G310" s="371"/>
      <c r="H310" s="371"/>
      <c r="I310" s="371"/>
      <c r="J310" s="372"/>
      <c r="K310" s="27"/>
      <c r="L310" s="27"/>
      <c r="M310" s="27"/>
      <c r="N310" s="242"/>
      <c r="O310" s="242"/>
      <c r="P310" s="242"/>
      <c r="Q310" s="7"/>
    </row>
    <row r="311" spans="1:17">
      <c r="A311" s="7"/>
      <c r="B311" s="421" t="s">
        <v>977</v>
      </c>
      <c r="C311" s="371"/>
      <c r="D311" s="371"/>
      <c r="E311" s="372"/>
      <c r="F311" s="422" t="s">
        <v>1285</v>
      </c>
      <c r="G311" s="371"/>
      <c r="H311" s="371"/>
      <c r="I311" s="371"/>
      <c r="J311" s="372"/>
      <c r="K311" s="27"/>
      <c r="L311" s="27"/>
      <c r="M311" s="27"/>
      <c r="N311" s="242"/>
      <c r="O311" s="242"/>
      <c r="P311" s="242"/>
      <c r="Q311" s="7"/>
    </row>
    <row r="312" spans="1:17">
      <c r="A312" s="7"/>
      <c r="B312" s="419" t="s">
        <v>979</v>
      </c>
      <c r="C312" s="379"/>
      <c r="D312" s="262" t="s">
        <v>980</v>
      </c>
      <c r="E312" s="262" t="s">
        <v>693</v>
      </c>
      <c r="F312" s="264">
        <v>3</v>
      </c>
      <c r="G312" s="264">
        <v>3.6</v>
      </c>
      <c r="H312" s="264">
        <v>4.8</v>
      </c>
      <c r="I312" s="264">
        <v>7.1</v>
      </c>
      <c r="J312" s="264">
        <v>9.6</v>
      </c>
      <c r="K312" s="27"/>
      <c r="L312" s="27"/>
      <c r="M312" s="27"/>
      <c r="N312" s="242"/>
      <c r="O312" s="242"/>
      <c r="P312" s="242"/>
      <c r="Q312" s="7"/>
    </row>
    <row r="313" spans="1:17">
      <c r="A313" s="7"/>
      <c r="B313" s="380"/>
      <c r="C313" s="382"/>
      <c r="D313" s="262" t="s">
        <v>983</v>
      </c>
      <c r="E313" s="262" t="s">
        <v>693</v>
      </c>
      <c r="F313" s="264">
        <v>2.8</v>
      </c>
      <c r="G313" s="264">
        <v>3.4</v>
      </c>
      <c r="H313" s="264">
        <v>4.5999999999999996</v>
      </c>
      <c r="I313" s="264">
        <v>6.7</v>
      </c>
      <c r="J313" s="264">
        <v>9.3000000000000007</v>
      </c>
      <c r="K313" s="27"/>
      <c r="L313" s="27"/>
      <c r="M313" s="27"/>
      <c r="N313" s="242"/>
      <c r="O313" s="242"/>
      <c r="P313" s="242"/>
      <c r="Q313" s="7"/>
    </row>
    <row r="314" spans="1:17">
      <c r="A314" s="7"/>
      <c r="B314" s="419" t="s">
        <v>985</v>
      </c>
      <c r="C314" s="379"/>
      <c r="D314" s="262" t="s">
        <v>980</v>
      </c>
      <c r="E314" s="262" t="s">
        <v>946</v>
      </c>
      <c r="F314" s="264">
        <v>684</v>
      </c>
      <c r="G314" s="264">
        <v>821</v>
      </c>
      <c r="H314" s="264">
        <v>1095</v>
      </c>
      <c r="I314" s="264" t="s">
        <v>986</v>
      </c>
      <c r="J314" s="264">
        <v>2200</v>
      </c>
      <c r="K314" s="27"/>
      <c r="L314" s="27"/>
      <c r="M314" s="27"/>
      <c r="N314" s="242"/>
      <c r="O314" s="242"/>
      <c r="P314" s="242"/>
      <c r="Q314" s="7"/>
    </row>
    <row r="315" spans="1:17">
      <c r="A315" s="7"/>
      <c r="B315" s="380"/>
      <c r="C315" s="382"/>
      <c r="D315" s="262" t="s">
        <v>983</v>
      </c>
      <c r="E315" s="262" t="s">
        <v>946</v>
      </c>
      <c r="F315" s="264">
        <v>649</v>
      </c>
      <c r="G315" s="264">
        <v>771</v>
      </c>
      <c r="H315" s="264">
        <v>1055</v>
      </c>
      <c r="I315" s="264">
        <v>1543</v>
      </c>
      <c r="J315" s="264">
        <v>2131</v>
      </c>
      <c r="K315" s="27"/>
      <c r="L315" s="27"/>
      <c r="M315" s="27"/>
      <c r="N315" s="242"/>
      <c r="O315" s="242"/>
      <c r="P315" s="242"/>
      <c r="Q315" s="7"/>
    </row>
    <row r="316" spans="1:17">
      <c r="A316" s="7"/>
      <c r="B316" s="420" t="s">
        <v>987</v>
      </c>
      <c r="C316" s="371"/>
      <c r="D316" s="371"/>
      <c r="E316" s="371"/>
      <c r="F316" s="371"/>
      <c r="G316" s="371"/>
      <c r="H316" s="371"/>
      <c r="I316" s="371"/>
      <c r="J316" s="372"/>
      <c r="K316" s="27"/>
      <c r="L316" s="27"/>
      <c r="M316" s="27"/>
      <c r="N316" s="242"/>
      <c r="O316" s="242"/>
      <c r="P316" s="242"/>
      <c r="Q316" s="7"/>
    </row>
    <row r="317" spans="1:17">
      <c r="A317" s="7"/>
      <c r="B317" s="417" t="s">
        <v>988</v>
      </c>
      <c r="C317" s="371"/>
      <c r="D317" s="371"/>
      <c r="E317" s="372"/>
      <c r="F317" s="264" t="s">
        <v>989</v>
      </c>
      <c r="G317" s="264" t="s">
        <v>989</v>
      </c>
      <c r="H317" s="264" t="s">
        <v>989</v>
      </c>
      <c r="I317" s="264" t="s">
        <v>989</v>
      </c>
      <c r="J317" s="264" t="s">
        <v>989</v>
      </c>
      <c r="K317" s="27"/>
      <c r="L317" s="27"/>
      <c r="M317" s="27"/>
      <c r="N317" s="242"/>
      <c r="O317" s="242"/>
      <c r="P317" s="242"/>
      <c r="Q317" s="7"/>
    </row>
    <row r="318" spans="1:17">
      <c r="A318" s="7"/>
      <c r="B318" s="417" t="s">
        <v>990</v>
      </c>
      <c r="C318" s="371"/>
      <c r="D318" s="372"/>
      <c r="E318" s="262" t="s">
        <v>991</v>
      </c>
      <c r="F318" s="264">
        <v>520</v>
      </c>
      <c r="G318" s="264">
        <v>590</v>
      </c>
      <c r="H318" s="264">
        <v>740</v>
      </c>
      <c r="I318" s="264">
        <v>1180</v>
      </c>
      <c r="J318" s="264">
        <v>1750</v>
      </c>
      <c r="K318" s="27"/>
      <c r="L318" s="27"/>
      <c r="M318" s="27"/>
      <c r="N318" s="242"/>
      <c r="O318" s="242"/>
      <c r="P318" s="242"/>
      <c r="Q318" s="7"/>
    </row>
    <row r="319" spans="1:17">
      <c r="A319" s="7"/>
      <c r="B319" s="417" t="s">
        <v>996</v>
      </c>
      <c r="C319" s="371"/>
      <c r="D319" s="372"/>
      <c r="E319" s="262" t="s">
        <v>997</v>
      </c>
      <c r="F319" s="264">
        <v>15</v>
      </c>
      <c r="G319" s="264">
        <v>15</v>
      </c>
      <c r="H319" s="264">
        <v>15</v>
      </c>
      <c r="I319" s="264">
        <v>15</v>
      </c>
      <c r="J319" s="264">
        <v>30</v>
      </c>
      <c r="K319" s="27"/>
      <c r="L319" s="27"/>
      <c r="M319" s="27"/>
      <c r="N319" s="242"/>
      <c r="O319" s="242"/>
      <c r="P319" s="242"/>
      <c r="Q319" s="7"/>
    </row>
    <row r="320" spans="1:17">
      <c r="A320" s="7"/>
      <c r="B320" s="419" t="s">
        <v>998</v>
      </c>
      <c r="C320" s="372"/>
      <c r="D320" s="419" t="s">
        <v>999</v>
      </c>
      <c r="E320" s="372"/>
      <c r="F320" s="264" t="s">
        <v>1000</v>
      </c>
      <c r="G320" s="264" t="s">
        <v>1000</v>
      </c>
      <c r="H320" s="264" t="s">
        <v>1000</v>
      </c>
      <c r="I320" s="264" t="s">
        <v>1000</v>
      </c>
      <c r="J320" s="264" t="s">
        <v>1000</v>
      </c>
      <c r="K320" s="27"/>
      <c r="L320" s="27"/>
      <c r="M320" s="27"/>
      <c r="N320" s="242"/>
      <c r="O320" s="242"/>
      <c r="P320" s="242"/>
      <c r="Q320" s="7"/>
    </row>
    <row r="321" spans="1:17">
      <c r="A321" s="7"/>
      <c r="B321" s="417" t="s">
        <v>1001</v>
      </c>
      <c r="C321" s="371"/>
      <c r="D321" s="371"/>
      <c r="E321" s="372"/>
      <c r="F321" s="264" t="s">
        <v>1002</v>
      </c>
      <c r="G321" s="264" t="s">
        <v>1002</v>
      </c>
      <c r="H321" s="264" t="s">
        <v>1002</v>
      </c>
      <c r="I321" s="264" t="s">
        <v>1002</v>
      </c>
      <c r="J321" s="264" t="s">
        <v>1002</v>
      </c>
      <c r="K321" s="27"/>
      <c r="L321" s="27"/>
      <c r="M321" s="27"/>
      <c r="N321" s="242"/>
      <c r="O321" s="242"/>
      <c r="P321" s="242"/>
      <c r="Q321" s="7"/>
    </row>
    <row r="322" spans="1:17">
      <c r="A322" s="7"/>
      <c r="B322" s="419" t="s">
        <v>1003</v>
      </c>
      <c r="C322" s="371"/>
      <c r="D322" s="371"/>
      <c r="E322" s="372"/>
      <c r="F322" s="422" t="s">
        <v>1004</v>
      </c>
      <c r="G322" s="371"/>
      <c r="H322" s="371"/>
      <c r="I322" s="371"/>
      <c r="J322" s="372"/>
      <c r="K322" s="27"/>
      <c r="L322" s="27"/>
      <c r="M322" s="27"/>
      <c r="N322" s="242"/>
      <c r="O322" s="242"/>
      <c r="P322" s="242"/>
      <c r="Q322" s="7"/>
    </row>
    <row r="323" spans="1:17">
      <c r="A323" s="7"/>
      <c r="B323" s="417" t="s">
        <v>1005</v>
      </c>
      <c r="C323" s="371"/>
      <c r="D323" s="372"/>
      <c r="E323" s="262" t="s">
        <v>1006</v>
      </c>
      <c r="F323" s="44">
        <v>1.5</v>
      </c>
      <c r="G323" s="44">
        <v>1.5</v>
      </c>
      <c r="H323" s="44">
        <v>1.5</v>
      </c>
      <c r="I323" s="44">
        <v>1.5</v>
      </c>
      <c r="J323" s="44">
        <v>1.5</v>
      </c>
      <c r="K323" s="27"/>
      <c r="L323" s="27"/>
      <c r="M323" s="27"/>
      <c r="N323" s="242"/>
      <c r="O323" s="242"/>
      <c r="P323" s="242"/>
      <c r="Q323" s="7"/>
    </row>
    <row r="324" spans="1:17">
      <c r="A324" s="7"/>
      <c r="B324" s="417" t="s">
        <v>1007</v>
      </c>
      <c r="C324" s="371"/>
      <c r="D324" s="372"/>
      <c r="E324" s="262" t="s">
        <v>1006</v>
      </c>
      <c r="F324" s="44">
        <v>4.2</v>
      </c>
      <c r="G324" s="44">
        <v>4.2</v>
      </c>
      <c r="H324" s="44">
        <v>4.2</v>
      </c>
      <c r="I324" s="44">
        <v>4.2</v>
      </c>
      <c r="J324" s="44">
        <v>4.2</v>
      </c>
      <c r="K324" s="27"/>
      <c r="L324" s="27"/>
      <c r="M324" s="27"/>
      <c r="N324" s="242"/>
      <c r="O324" s="242"/>
      <c r="P324" s="242"/>
      <c r="Q324" s="7"/>
    </row>
    <row r="325" spans="1:17">
      <c r="A325" s="7"/>
      <c r="B325" s="420" t="s">
        <v>1008</v>
      </c>
      <c r="C325" s="371"/>
      <c r="D325" s="371"/>
      <c r="E325" s="371"/>
      <c r="F325" s="371"/>
      <c r="G325" s="371"/>
      <c r="H325" s="371"/>
      <c r="I325" s="371"/>
      <c r="J325" s="372"/>
      <c r="K325" s="27"/>
      <c r="L325" s="27"/>
      <c r="M325" s="27"/>
      <c r="N325" s="242"/>
      <c r="O325" s="242"/>
      <c r="P325" s="242"/>
      <c r="Q325" s="7"/>
    </row>
    <row r="326" spans="1:17">
      <c r="A326" s="7"/>
      <c r="B326" s="423" t="s">
        <v>1009</v>
      </c>
      <c r="C326" s="371"/>
      <c r="D326" s="372"/>
      <c r="E326" s="262" t="s">
        <v>1010</v>
      </c>
      <c r="F326" s="265" t="s">
        <v>1286</v>
      </c>
      <c r="G326" s="265" t="s">
        <v>1287</v>
      </c>
      <c r="H326" s="265" t="s">
        <v>1288</v>
      </c>
      <c r="I326" s="265" t="s">
        <v>1289</v>
      </c>
      <c r="J326" s="265" t="s">
        <v>1224</v>
      </c>
      <c r="K326" s="27"/>
      <c r="L326" s="27"/>
      <c r="M326" s="27"/>
      <c r="N326" s="242"/>
      <c r="O326" s="242"/>
      <c r="P326" s="242"/>
      <c r="Q326" s="7"/>
    </row>
    <row r="327" spans="1:17">
      <c r="A327" s="7"/>
      <c r="B327" s="419" t="s">
        <v>1016</v>
      </c>
      <c r="C327" s="371"/>
      <c r="D327" s="371"/>
      <c r="E327" s="372"/>
      <c r="F327" s="264" t="s">
        <v>1017</v>
      </c>
      <c r="G327" s="264" t="s">
        <v>1017</v>
      </c>
      <c r="H327" s="264" t="s">
        <v>1017</v>
      </c>
      <c r="I327" s="264" t="s">
        <v>1017</v>
      </c>
      <c r="J327" s="264" t="s">
        <v>1017</v>
      </c>
      <c r="K327" s="27"/>
      <c r="L327" s="27"/>
      <c r="M327" s="27"/>
      <c r="N327" s="242"/>
      <c r="O327" s="242"/>
      <c r="P327" s="242"/>
      <c r="Q327" s="7"/>
    </row>
    <row r="328" spans="1:17">
      <c r="A328" s="7"/>
      <c r="B328" s="417" t="s">
        <v>1018</v>
      </c>
      <c r="C328" s="371"/>
      <c r="D328" s="372"/>
      <c r="E328" s="262" t="s">
        <v>1019</v>
      </c>
      <c r="F328" s="265" t="s">
        <v>1020</v>
      </c>
      <c r="G328" s="265" t="s">
        <v>1021</v>
      </c>
      <c r="H328" s="265" t="s">
        <v>1021</v>
      </c>
      <c r="I328" s="265" t="s">
        <v>1022</v>
      </c>
      <c r="J328" s="265" t="s">
        <v>1023</v>
      </c>
      <c r="K328" s="27"/>
      <c r="L328" s="27"/>
      <c r="M328" s="27"/>
      <c r="N328" s="242"/>
      <c r="O328" s="242"/>
      <c r="P328" s="242"/>
      <c r="Q328" s="7"/>
    </row>
    <row r="329" spans="1:17">
      <c r="A329" s="7"/>
      <c r="B329" s="419" t="s">
        <v>1024</v>
      </c>
      <c r="C329" s="371"/>
      <c r="D329" s="372"/>
      <c r="E329" s="262" t="s">
        <v>946</v>
      </c>
      <c r="F329" s="265">
        <v>13</v>
      </c>
      <c r="G329" s="265">
        <v>13</v>
      </c>
      <c r="H329" s="265">
        <v>13</v>
      </c>
      <c r="I329" s="265">
        <v>28</v>
      </c>
      <c r="J329" s="265">
        <v>45</v>
      </c>
      <c r="K329" s="27"/>
      <c r="L329" s="27"/>
      <c r="M329" s="27"/>
      <c r="N329" s="242"/>
      <c r="O329" s="242"/>
      <c r="P329" s="242"/>
      <c r="Q329" s="7"/>
    </row>
    <row r="330" spans="1:17">
      <c r="A330" s="7"/>
      <c r="B330" s="417" t="s">
        <v>1025</v>
      </c>
      <c r="C330" s="371"/>
      <c r="D330" s="371"/>
      <c r="E330" s="372"/>
      <c r="F330" s="422" t="s">
        <v>1026</v>
      </c>
      <c r="G330" s="371"/>
      <c r="H330" s="372"/>
      <c r="I330" s="422" t="s">
        <v>1027</v>
      </c>
      <c r="J330" s="372"/>
      <c r="K330" s="27"/>
      <c r="L330" s="27"/>
      <c r="M330" s="27"/>
      <c r="N330" s="242"/>
      <c r="O330" s="242"/>
      <c r="P330" s="242"/>
      <c r="Q330" s="7"/>
    </row>
    <row r="331" spans="1:17">
      <c r="A331" s="7"/>
      <c r="B331" s="417" t="s">
        <v>1028</v>
      </c>
      <c r="C331" s="371"/>
      <c r="D331" s="371"/>
      <c r="E331" s="372"/>
      <c r="F331" s="429" t="s">
        <v>1029</v>
      </c>
      <c r="G331" s="371"/>
      <c r="H331" s="371"/>
      <c r="I331" s="371"/>
      <c r="J331" s="372"/>
      <c r="K331" s="27"/>
      <c r="L331" s="27"/>
      <c r="M331" s="27"/>
      <c r="N331" s="242"/>
      <c r="O331" s="242"/>
      <c r="P331" s="242"/>
      <c r="Q331" s="7"/>
    </row>
    <row r="332" spans="1:17">
      <c r="A332" s="7"/>
      <c r="B332" s="417" t="s">
        <v>1003</v>
      </c>
      <c r="C332" s="371"/>
      <c r="D332" s="371"/>
      <c r="E332" s="372"/>
      <c r="F332" s="429" t="s">
        <v>1004</v>
      </c>
      <c r="G332" s="371"/>
      <c r="H332" s="371"/>
      <c r="I332" s="371"/>
      <c r="J332" s="372"/>
      <c r="K332" s="27"/>
      <c r="L332" s="27"/>
      <c r="M332" s="27"/>
      <c r="N332" s="242"/>
      <c r="O332" s="242"/>
      <c r="P332" s="242"/>
      <c r="Q332" s="7"/>
    </row>
    <row r="333" spans="1:17">
      <c r="A333" s="7"/>
      <c r="B333" s="419" t="s">
        <v>1030</v>
      </c>
      <c r="C333" s="371"/>
      <c r="D333" s="371"/>
      <c r="E333" s="372"/>
      <c r="F333" s="264" t="s">
        <v>1031</v>
      </c>
      <c r="G333" s="264" t="s">
        <v>1031</v>
      </c>
      <c r="H333" s="264" t="s">
        <v>1031</v>
      </c>
      <c r="I333" s="264" t="s">
        <v>1031</v>
      </c>
      <c r="J333" s="264" t="s">
        <v>1031</v>
      </c>
      <c r="K333" s="27"/>
      <c r="L333" s="27"/>
      <c r="M333" s="27"/>
      <c r="N333" s="242"/>
      <c r="O333" s="242"/>
      <c r="P333" s="242"/>
      <c r="Q333" s="7"/>
    </row>
    <row r="334" spans="1:17">
      <c r="A334" s="7"/>
      <c r="B334" s="419" t="s">
        <v>1032</v>
      </c>
      <c r="C334" s="371"/>
      <c r="D334" s="372"/>
      <c r="E334" s="262" t="s">
        <v>1019</v>
      </c>
      <c r="F334" s="265">
        <v>850</v>
      </c>
      <c r="G334" s="265">
        <v>850</v>
      </c>
      <c r="H334" s="265">
        <v>850</v>
      </c>
      <c r="I334" s="265">
        <v>890</v>
      </c>
      <c r="J334" s="265">
        <v>850</v>
      </c>
      <c r="K334" s="27"/>
      <c r="L334" s="27"/>
      <c r="M334" s="27"/>
      <c r="N334" s="242"/>
      <c r="O334" s="242"/>
      <c r="P334" s="242"/>
      <c r="Q334" s="7"/>
    </row>
    <row r="335" spans="1:17">
      <c r="A335" s="7"/>
      <c r="B335" s="419" t="s">
        <v>1033</v>
      </c>
      <c r="C335" s="371"/>
      <c r="D335" s="372"/>
      <c r="E335" s="262" t="s">
        <v>946</v>
      </c>
      <c r="F335" s="265" t="s">
        <v>1034</v>
      </c>
      <c r="G335" s="265" t="s">
        <v>1034</v>
      </c>
      <c r="H335" s="265" t="s">
        <v>1034</v>
      </c>
      <c r="I335" s="265">
        <v>91</v>
      </c>
      <c r="J335" s="265" t="s">
        <v>1290</v>
      </c>
      <c r="K335" s="27"/>
      <c r="L335" s="27"/>
      <c r="M335" s="27"/>
      <c r="N335" s="242"/>
      <c r="O335" s="242"/>
      <c r="P335" s="242"/>
      <c r="Q335" s="7"/>
    </row>
    <row r="336" spans="1:17">
      <c r="A336" s="7"/>
      <c r="B336" s="420" t="s">
        <v>1035</v>
      </c>
      <c r="C336" s="371"/>
      <c r="D336" s="371"/>
      <c r="E336" s="371"/>
      <c r="F336" s="371"/>
      <c r="G336" s="371"/>
      <c r="H336" s="371"/>
      <c r="I336" s="371"/>
      <c r="J336" s="372"/>
      <c r="K336" s="27"/>
      <c r="L336" s="27"/>
      <c r="M336" s="27"/>
      <c r="N336" s="242"/>
      <c r="O336" s="242"/>
      <c r="P336" s="242"/>
      <c r="Q336" s="7"/>
    </row>
    <row r="337" spans="1:17">
      <c r="A337" s="7"/>
      <c r="B337" s="419" t="s">
        <v>1036</v>
      </c>
      <c r="C337" s="379"/>
      <c r="D337" s="262" t="s">
        <v>1037</v>
      </c>
      <c r="E337" s="262" t="s">
        <v>1038</v>
      </c>
      <c r="F337" s="265" t="s">
        <v>1039</v>
      </c>
      <c r="G337" s="265" t="s">
        <v>1039</v>
      </c>
      <c r="H337" s="265" t="s">
        <v>1040</v>
      </c>
      <c r="I337" s="265" t="s">
        <v>1040</v>
      </c>
      <c r="J337" s="265" t="s">
        <v>1041</v>
      </c>
      <c r="K337" s="27"/>
      <c r="L337" s="27"/>
      <c r="M337" s="27"/>
      <c r="N337" s="242"/>
      <c r="O337" s="242"/>
      <c r="P337" s="242"/>
      <c r="Q337" s="7"/>
    </row>
    <row r="338" spans="1:17">
      <c r="A338" s="7"/>
      <c r="B338" s="380"/>
      <c r="C338" s="382"/>
      <c r="D338" s="262" t="s">
        <v>1042</v>
      </c>
      <c r="E338" s="262" t="s">
        <v>1038</v>
      </c>
      <c r="F338" s="265" t="s">
        <v>1043</v>
      </c>
      <c r="G338" s="265" t="s">
        <v>1043</v>
      </c>
      <c r="H338" s="265" t="s">
        <v>1043</v>
      </c>
      <c r="I338" s="265" t="s">
        <v>1043</v>
      </c>
      <c r="J338" s="265" t="s">
        <v>1039</v>
      </c>
      <c r="K338" s="27"/>
      <c r="L338" s="27"/>
      <c r="M338" s="27"/>
      <c r="N338" s="242"/>
      <c r="O338" s="242"/>
      <c r="P338" s="242"/>
      <c r="Q338" s="7"/>
    </row>
    <row r="339" spans="1:17">
      <c r="A339" s="7"/>
      <c r="B339" s="417" t="s">
        <v>1046</v>
      </c>
      <c r="C339" s="371"/>
      <c r="D339" s="371"/>
      <c r="E339" s="372"/>
      <c r="F339" s="28" t="s">
        <v>1291</v>
      </c>
      <c r="G339" s="28" t="s">
        <v>1291</v>
      </c>
      <c r="H339" s="28" t="s">
        <v>1292</v>
      </c>
      <c r="I339" s="28" t="s">
        <v>1292</v>
      </c>
      <c r="J339" s="28" t="s">
        <v>1293</v>
      </c>
      <c r="K339" s="27"/>
      <c r="L339" s="27"/>
      <c r="M339" s="27"/>
      <c r="N339" s="242"/>
      <c r="O339" s="242"/>
      <c r="P339" s="242"/>
      <c r="Q339" s="7"/>
    </row>
    <row r="340" spans="1:17">
      <c r="A340" s="7"/>
      <c r="B340" s="423" t="s">
        <v>1183</v>
      </c>
      <c r="C340" s="371"/>
      <c r="D340" s="372"/>
      <c r="E340" s="35" t="s">
        <v>1052</v>
      </c>
      <c r="F340" s="28">
        <v>2</v>
      </c>
      <c r="G340" s="28">
        <v>2</v>
      </c>
      <c r="H340" s="28">
        <v>2</v>
      </c>
      <c r="I340" s="28">
        <v>2</v>
      </c>
      <c r="J340" s="28">
        <v>2</v>
      </c>
      <c r="K340" s="27"/>
      <c r="L340" s="27"/>
      <c r="M340" s="27"/>
      <c r="N340" s="242"/>
      <c r="O340" s="242"/>
      <c r="P340" s="242"/>
      <c r="Q340" s="7"/>
    </row>
    <row r="341" spans="1:17">
      <c r="A341" s="7"/>
      <c r="B341" s="423" t="s">
        <v>1184</v>
      </c>
      <c r="C341" s="371"/>
      <c r="D341" s="371"/>
      <c r="E341" s="372"/>
      <c r="F341" s="28" t="s">
        <v>1185</v>
      </c>
      <c r="G341" s="28" t="s">
        <v>1185</v>
      </c>
      <c r="H341" s="28" t="s">
        <v>1185</v>
      </c>
      <c r="I341" s="28" t="s">
        <v>1185</v>
      </c>
      <c r="J341" s="28" t="s">
        <v>1185</v>
      </c>
      <c r="K341" s="27"/>
      <c r="L341" s="27"/>
      <c r="M341" s="27"/>
      <c r="N341" s="242"/>
      <c r="O341" s="242"/>
      <c r="P341" s="242"/>
      <c r="Q341" s="7"/>
    </row>
    <row r="342" spans="1:17">
      <c r="A342" s="7"/>
      <c r="B342" s="420" t="s">
        <v>1050</v>
      </c>
      <c r="C342" s="371"/>
      <c r="D342" s="371"/>
      <c r="E342" s="371"/>
      <c r="F342" s="371"/>
      <c r="G342" s="371"/>
      <c r="H342" s="371"/>
      <c r="I342" s="371"/>
      <c r="J342" s="372"/>
      <c r="K342" s="27"/>
      <c r="L342" s="27"/>
      <c r="M342" s="27"/>
      <c r="N342" s="242"/>
      <c r="O342" s="242"/>
      <c r="P342" s="242"/>
      <c r="Q342" s="7"/>
    </row>
    <row r="343" spans="1:17">
      <c r="A343" s="7"/>
      <c r="B343" s="417" t="s">
        <v>1051</v>
      </c>
      <c r="C343" s="371"/>
      <c r="D343" s="372"/>
      <c r="E343" s="262" t="s">
        <v>1052</v>
      </c>
      <c r="F343" s="265" t="s">
        <v>1053</v>
      </c>
      <c r="G343" s="265" t="s">
        <v>1053</v>
      </c>
      <c r="H343" s="265" t="s">
        <v>1053</v>
      </c>
      <c r="I343" s="265" t="s">
        <v>968</v>
      </c>
      <c r="J343" s="265" t="s">
        <v>968</v>
      </c>
      <c r="K343" s="27"/>
      <c r="L343" s="27"/>
      <c r="M343" s="27"/>
      <c r="N343" s="242"/>
      <c r="O343" s="242"/>
      <c r="P343" s="242"/>
      <c r="Q343" s="7"/>
    </row>
    <row r="344" spans="1:17">
      <c r="A344" s="7"/>
      <c r="B344" s="417" t="s">
        <v>1054</v>
      </c>
      <c r="C344" s="371"/>
      <c r="D344" s="372"/>
      <c r="E344" s="262" t="s">
        <v>1052</v>
      </c>
      <c r="F344" s="265" t="s">
        <v>1055</v>
      </c>
      <c r="G344" s="265" t="s">
        <v>1055</v>
      </c>
      <c r="H344" s="265" t="s">
        <v>1055</v>
      </c>
      <c r="I344" s="265" t="s">
        <v>982</v>
      </c>
      <c r="J344" s="265" t="s">
        <v>982</v>
      </c>
      <c r="K344" s="27"/>
      <c r="L344" s="27"/>
      <c r="M344" s="27"/>
      <c r="N344" s="242"/>
      <c r="O344" s="242"/>
      <c r="P344" s="242"/>
      <c r="Q344" s="7"/>
    </row>
    <row r="345" spans="1:17">
      <c r="A345" s="7"/>
      <c r="B345" s="417" t="s">
        <v>1056</v>
      </c>
      <c r="C345" s="371"/>
      <c r="D345" s="371"/>
      <c r="E345" s="372"/>
      <c r="F345" s="265" t="s">
        <v>649</v>
      </c>
      <c r="G345" s="265" t="s">
        <v>649</v>
      </c>
      <c r="H345" s="265" t="s">
        <v>649</v>
      </c>
      <c r="I345" s="265" t="s">
        <v>649</v>
      </c>
      <c r="J345" s="265" t="s">
        <v>649</v>
      </c>
      <c r="K345" s="27"/>
      <c r="L345" s="27"/>
      <c r="M345" s="27"/>
      <c r="N345" s="242"/>
      <c r="O345" s="242"/>
      <c r="P345" s="242"/>
      <c r="Q345" s="7"/>
    </row>
    <row r="346" spans="1:17">
      <c r="A346" s="7"/>
      <c r="B346" s="424" t="s">
        <v>1057</v>
      </c>
      <c r="C346" s="379"/>
      <c r="D346" s="36" t="s">
        <v>980</v>
      </c>
      <c r="E346" s="36" t="s">
        <v>1058</v>
      </c>
      <c r="F346" s="28" t="s">
        <v>1059</v>
      </c>
      <c r="G346" s="28" t="s">
        <v>1059</v>
      </c>
      <c r="H346" s="28" t="s">
        <v>1059</v>
      </c>
      <c r="I346" s="28" t="s">
        <v>1059</v>
      </c>
      <c r="J346" s="28" t="s">
        <v>1059</v>
      </c>
      <c r="K346" s="27"/>
      <c r="L346" s="27"/>
      <c r="M346" s="27"/>
      <c r="N346" s="242"/>
      <c r="O346" s="242"/>
      <c r="P346" s="242"/>
      <c r="Q346" s="7"/>
    </row>
    <row r="347" spans="1:17">
      <c r="A347" s="7"/>
      <c r="B347" s="380"/>
      <c r="C347" s="382"/>
      <c r="D347" s="36" t="s">
        <v>983</v>
      </c>
      <c r="E347" s="36" t="s">
        <v>1058</v>
      </c>
      <c r="F347" s="28" t="s">
        <v>1060</v>
      </c>
      <c r="G347" s="28" t="s">
        <v>1060</v>
      </c>
      <c r="H347" s="28" t="s">
        <v>1060</v>
      </c>
      <c r="I347" s="28" t="s">
        <v>1060</v>
      </c>
      <c r="J347" s="28" t="s">
        <v>1060</v>
      </c>
      <c r="K347" s="27"/>
      <c r="L347" s="27"/>
      <c r="M347" s="27"/>
      <c r="N347" s="242"/>
      <c r="O347" s="242"/>
      <c r="P347" s="242"/>
      <c r="Q347" s="7"/>
    </row>
    <row r="348" spans="1:17">
      <c r="A348" s="7"/>
      <c r="B348" s="419" t="s">
        <v>1061</v>
      </c>
      <c r="C348" s="371"/>
      <c r="D348" s="372"/>
      <c r="E348" s="262" t="s">
        <v>1062</v>
      </c>
      <c r="F348" s="28">
        <v>24</v>
      </c>
      <c r="G348" s="28">
        <v>26</v>
      </c>
      <c r="H348" s="28">
        <v>35</v>
      </c>
      <c r="I348" s="28">
        <v>52</v>
      </c>
      <c r="J348" s="28">
        <v>70</v>
      </c>
      <c r="K348" s="27"/>
      <c r="L348" s="27"/>
      <c r="M348" s="27"/>
      <c r="N348" s="242"/>
      <c r="O348" s="242"/>
      <c r="P348" s="242"/>
      <c r="Q348" s="7"/>
    </row>
    <row r="349" spans="1:17">
      <c r="A349" s="7"/>
      <c r="B349" s="419" t="s">
        <v>1066</v>
      </c>
      <c r="C349" s="379"/>
      <c r="D349" s="262" t="s">
        <v>1067</v>
      </c>
      <c r="E349" s="262" t="s">
        <v>1045</v>
      </c>
      <c r="F349" s="28" t="s">
        <v>1068</v>
      </c>
      <c r="G349" s="28" t="s">
        <v>1068</v>
      </c>
      <c r="H349" s="28" t="s">
        <v>1294</v>
      </c>
      <c r="I349" s="28" t="s">
        <v>1295</v>
      </c>
      <c r="J349" s="28" t="s">
        <v>1296</v>
      </c>
      <c r="K349" s="27"/>
      <c r="L349" s="27"/>
      <c r="M349" s="27"/>
      <c r="N349" s="242"/>
      <c r="O349" s="242"/>
      <c r="P349" s="242"/>
      <c r="Q349" s="7"/>
    </row>
    <row r="350" spans="1:17">
      <c r="A350" s="7"/>
      <c r="B350" s="380"/>
      <c r="C350" s="382"/>
      <c r="D350" s="262" t="s">
        <v>1073</v>
      </c>
      <c r="E350" s="262" t="s">
        <v>1045</v>
      </c>
      <c r="F350" s="28" t="s">
        <v>1297</v>
      </c>
      <c r="G350" s="28" t="s">
        <v>1297</v>
      </c>
      <c r="H350" s="28" t="s">
        <v>1298</v>
      </c>
      <c r="I350" s="28" t="s">
        <v>1298</v>
      </c>
      <c r="J350" s="28" t="s">
        <v>1299</v>
      </c>
      <c r="K350" s="27"/>
      <c r="L350" s="27"/>
      <c r="M350" s="27"/>
      <c r="N350" s="242"/>
      <c r="O350" s="242"/>
      <c r="P350" s="242"/>
      <c r="Q350" s="7"/>
    </row>
    <row r="351" spans="1:17">
      <c r="A351" s="7"/>
      <c r="B351" s="417" t="s">
        <v>1196</v>
      </c>
      <c r="C351" s="379"/>
      <c r="D351" s="262" t="s">
        <v>1067</v>
      </c>
      <c r="E351" s="262" t="s">
        <v>1079</v>
      </c>
      <c r="F351" s="28">
        <v>7.1</v>
      </c>
      <c r="G351" s="28">
        <v>7.5</v>
      </c>
      <c r="H351" s="28">
        <v>8.1</v>
      </c>
      <c r="I351" s="28">
        <v>11.1</v>
      </c>
      <c r="J351" s="28">
        <v>13.2</v>
      </c>
      <c r="K351" s="27"/>
      <c r="L351" s="27"/>
      <c r="M351" s="27"/>
      <c r="N351" s="242"/>
      <c r="O351" s="242"/>
      <c r="P351" s="242"/>
      <c r="Q351" s="7"/>
    </row>
    <row r="352" spans="1:17">
      <c r="A352" s="7"/>
      <c r="B352" s="380"/>
      <c r="C352" s="382"/>
      <c r="D352" s="262" t="s">
        <v>1073</v>
      </c>
      <c r="E352" s="262" t="s">
        <v>1079</v>
      </c>
      <c r="F352" s="28">
        <v>23.5</v>
      </c>
      <c r="G352" s="28">
        <v>26.4</v>
      </c>
      <c r="H352" s="28">
        <v>30.8</v>
      </c>
      <c r="I352" s="28">
        <v>40</v>
      </c>
      <c r="J352" s="28">
        <v>48.8</v>
      </c>
      <c r="K352" s="27"/>
      <c r="L352" s="27"/>
      <c r="M352" s="27"/>
      <c r="N352" s="242"/>
      <c r="O352" s="242"/>
      <c r="P352" s="242"/>
      <c r="Q352" s="7"/>
    </row>
    <row r="353" spans="1:17" ht="30.75" customHeight="1">
      <c r="A353" s="7"/>
      <c r="B353" s="394" t="s">
        <v>1300</v>
      </c>
      <c r="C353" s="393"/>
      <c r="D353" s="393"/>
      <c r="E353" s="393"/>
      <c r="F353" s="393"/>
      <c r="G353" s="393"/>
      <c r="H353" s="393"/>
      <c r="I353" s="393"/>
      <c r="J353" s="45"/>
      <c r="K353" s="27"/>
      <c r="L353" s="27"/>
      <c r="M353" s="27"/>
      <c r="N353" s="242"/>
      <c r="O353" s="242"/>
      <c r="P353" s="242"/>
      <c r="Q353" s="7"/>
    </row>
    <row r="354" spans="1:17" ht="15.75" customHeight="1">
      <c r="A354" s="7"/>
      <c r="B354" s="430" t="s">
        <v>1301</v>
      </c>
      <c r="C354" s="393"/>
      <c r="D354" s="393"/>
      <c r="E354" s="393"/>
      <c r="F354" s="393"/>
      <c r="G354" s="393"/>
      <c r="H354" s="393"/>
      <c r="I354" s="393"/>
      <c r="J354" s="393"/>
      <c r="K354" s="393"/>
      <c r="L354" s="393"/>
      <c r="M354" s="393"/>
      <c r="N354" s="242"/>
      <c r="O354" s="242"/>
      <c r="P354" s="242"/>
      <c r="Q354" s="7"/>
    </row>
    <row r="355" spans="1:17" ht="36" customHeight="1">
      <c r="A355" s="7"/>
      <c r="B355" s="436" t="s">
        <v>23</v>
      </c>
      <c r="C355" s="371"/>
      <c r="D355" s="371"/>
      <c r="E355" s="372"/>
      <c r="F355" s="267" t="s">
        <v>1302</v>
      </c>
      <c r="G355" s="267" t="s">
        <v>1303</v>
      </c>
      <c r="H355" s="267" t="s">
        <v>1304</v>
      </c>
      <c r="I355" s="267" t="s">
        <v>1305</v>
      </c>
      <c r="J355" s="267" t="s">
        <v>1306</v>
      </c>
      <c r="K355" s="267" t="s">
        <v>1307</v>
      </c>
      <c r="L355" s="46"/>
      <c r="M355" s="242"/>
      <c r="N355" s="242"/>
      <c r="O355" s="242"/>
      <c r="P355" s="242"/>
      <c r="Q355" s="7"/>
    </row>
    <row r="356" spans="1:17" ht="15.75" customHeight="1">
      <c r="A356" s="7"/>
      <c r="B356" s="432" t="s">
        <v>1308</v>
      </c>
      <c r="C356" s="371"/>
      <c r="D356" s="371"/>
      <c r="E356" s="372"/>
      <c r="F356" s="47" t="s">
        <v>1309</v>
      </c>
      <c r="G356" s="47" t="s">
        <v>936</v>
      </c>
      <c r="H356" s="47" t="s">
        <v>936</v>
      </c>
      <c r="I356" s="47" t="s">
        <v>936</v>
      </c>
      <c r="J356" s="47" t="s">
        <v>1309</v>
      </c>
      <c r="K356" s="47" t="s">
        <v>693</v>
      </c>
      <c r="L356" s="46"/>
      <c r="M356" s="242"/>
      <c r="N356" s="242"/>
      <c r="O356" s="242"/>
      <c r="P356" s="242"/>
      <c r="Q356" s="7"/>
    </row>
    <row r="357" spans="1:17" ht="15.75" customHeight="1">
      <c r="A357" s="7"/>
      <c r="B357" s="432" t="s">
        <v>1310</v>
      </c>
      <c r="C357" s="371"/>
      <c r="D357" s="371"/>
      <c r="E357" s="372"/>
      <c r="F357" s="47" t="s">
        <v>936</v>
      </c>
      <c r="G357" s="47" t="s">
        <v>936</v>
      </c>
      <c r="H357" s="47" t="s">
        <v>936</v>
      </c>
      <c r="I357" s="47" t="s">
        <v>936</v>
      </c>
      <c r="J357" s="47" t="s">
        <v>1309</v>
      </c>
      <c r="K357" s="47" t="s">
        <v>693</v>
      </c>
      <c r="L357" s="46"/>
      <c r="M357" s="242"/>
      <c r="N357" s="242"/>
      <c r="O357" s="242"/>
      <c r="P357" s="242"/>
      <c r="Q357" s="7"/>
    </row>
    <row r="358" spans="1:17" ht="15.75" customHeight="1">
      <c r="A358" s="7"/>
      <c r="B358" s="431" t="s">
        <v>940</v>
      </c>
      <c r="C358" s="378"/>
      <c r="D358" s="379"/>
      <c r="E358" s="266" t="s">
        <v>941</v>
      </c>
      <c r="F358" s="269">
        <v>7000</v>
      </c>
      <c r="G358" s="269">
        <v>9000</v>
      </c>
      <c r="H358" s="269">
        <v>12000</v>
      </c>
      <c r="I358" s="269">
        <v>18000</v>
      </c>
      <c r="J358" s="269">
        <v>24000</v>
      </c>
      <c r="K358" s="269">
        <v>28000</v>
      </c>
      <c r="L358" s="46"/>
      <c r="M358" s="242"/>
      <c r="N358" s="242"/>
      <c r="O358" s="242"/>
      <c r="P358" s="242"/>
      <c r="Q358" s="7"/>
    </row>
    <row r="359" spans="1:17" ht="15.75" customHeight="1">
      <c r="A359" s="7"/>
      <c r="B359" s="380"/>
      <c r="C359" s="381"/>
      <c r="D359" s="382"/>
      <c r="E359" s="266" t="s">
        <v>946</v>
      </c>
      <c r="F359" s="269">
        <v>2050</v>
      </c>
      <c r="G359" s="269">
        <v>2640</v>
      </c>
      <c r="H359" s="269">
        <v>3520</v>
      </c>
      <c r="I359" s="269">
        <v>5280</v>
      </c>
      <c r="J359" s="269">
        <v>7030</v>
      </c>
      <c r="K359" s="269">
        <v>8210</v>
      </c>
      <c r="L359" s="46"/>
      <c r="M359" s="242"/>
      <c r="N359" s="242"/>
      <c r="O359" s="242"/>
      <c r="P359" s="242"/>
      <c r="Q359" s="7"/>
    </row>
    <row r="360" spans="1:17" ht="15.75" customHeight="1">
      <c r="A360" s="7"/>
      <c r="B360" s="431" t="s">
        <v>1311</v>
      </c>
      <c r="C360" s="378"/>
      <c r="D360" s="379"/>
      <c r="E360" s="266" t="s">
        <v>941</v>
      </c>
      <c r="F360" s="269">
        <v>7500</v>
      </c>
      <c r="G360" s="269">
        <v>9500</v>
      </c>
      <c r="H360" s="269">
        <v>12500</v>
      </c>
      <c r="I360" s="269">
        <v>18500</v>
      </c>
      <c r="J360" s="269">
        <v>24500</v>
      </c>
      <c r="K360" s="269">
        <v>28500</v>
      </c>
      <c r="L360" s="46"/>
      <c r="M360" s="242"/>
      <c r="N360" s="242"/>
      <c r="O360" s="242"/>
      <c r="P360" s="242"/>
      <c r="Q360" s="7"/>
    </row>
    <row r="361" spans="1:17" ht="15.75" customHeight="1">
      <c r="A361" s="7"/>
      <c r="B361" s="380"/>
      <c r="C361" s="381"/>
      <c r="D361" s="382"/>
      <c r="E361" s="266" t="s">
        <v>946</v>
      </c>
      <c r="F361" s="269">
        <v>2200</v>
      </c>
      <c r="G361" s="269">
        <v>2780</v>
      </c>
      <c r="H361" s="269">
        <v>3660</v>
      </c>
      <c r="I361" s="269">
        <v>5420</v>
      </c>
      <c r="J361" s="269">
        <v>7180</v>
      </c>
      <c r="K361" s="269">
        <v>8350</v>
      </c>
      <c r="L361" s="46"/>
      <c r="M361" s="242"/>
      <c r="N361" s="242"/>
      <c r="O361" s="242"/>
      <c r="P361" s="242"/>
      <c r="Q361" s="7"/>
    </row>
    <row r="362" spans="1:17" ht="15.75" customHeight="1">
      <c r="A362" s="7"/>
      <c r="B362" s="431" t="s">
        <v>1204</v>
      </c>
      <c r="C362" s="371"/>
      <c r="D362" s="372"/>
      <c r="E362" s="266" t="s">
        <v>1006</v>
      </c>
      <c r="F362" s="269">
        <v>1.9</v>
      </c>
      <c r="G362" s="269">
        <v>1.9</v>
      </c>
      <c r="H362" s="269">
        <v>1.9</v>
      </c>
      <c r="I362" s="269">
        <v>1.9</v>
      </c>
      <c r="J362" s="269">
        <v>1.9</v>
      </c>
      <c r="K362" s="269">
        <v>1.9</v>
      </c>
      <c r="L362" s="46"/>
      <c r="M362" s="242"/>
      <c r="N362" s="242"/>
      <c r="O362" s="242"/>
      <c r="P362" s="242"/>
      <c r="Q362" s="7"/>
    </row>
    <row r="363" spans="1:17" ht="15.75" customHeight="1">
      <c r="A363" s="7"/>
      <c r="B363" s="431" t="s">
        <v>1007</v>
      </c>
      <c r="C363" s="371"/>
      <c r="D363" s="372"/>
      <c r="E363" s="266" t="s">
        <v>1006</v>
      </c>
      <c r="F363" s="269">
        <v>4.5</v>
      </c>
      <c r="G363" s="269">
        <v>4.5</v>
      </c>
      <c r="H363" s="269">
        <v>4.5</v>
      </c>
      <c r="I363" s="269">
        <v>4.5</v>
      </c>
      <c r="J363" s="269">
        <v>4.5</v>
      </c>
      <c r="K363" s="269">
        <v>4.5</v>
      </c>
      <c r="L363" s="46"/>
      <c r="M363" s="242"/>
      <c r="N363" s="242"/>
      <c r="O363" s="242"/>
      <c r="P363" s="242"/>
      <c r="Q363" s="7"/>
    </row>
    <row r="364" spans="1:17" ht="15.75" customHeight="1">
      <c r="A364" s="7"/>
      <c r="B364" s="432" t="s">
        <v>952</v>
      </c>
      <c r="C364" s="371"/>
      <c r="D364" s="372"/>
      <c r="E364" s="266" t="s">
        <v>953</v>
      </c>
      <c r="F364" s="269">
        <v>0.6</v>
      </c>
      <c r="G364" s="269">
        <v>1</v>
      </c>
      <c r="H364" s="269">
        <v>1.5</v>
      </c>
      <c r="I364" s="269">
        <v>2</v>
      </c>
      <c r="J364" s="269">
        <v>2.4</v>
      </c>
      <c r="K364" s="269">
        <v>2.5</v>
      </c>
      <c r="L364" s="46"/>
      <c r="M364" s="242"/>
      <c r="N364" s="242"/>
      <c r="O364" s="242"/>
      <c r="P364" s="242"/>
      <c r="Q364" s="7"/>
    </row>
    <row r="365" spans="1:17" ht="15.75" customHeight="1">
      <c r="A365" s="7"/>
      <c r="B365" s="432" t="s">
        <v>954</v>
      </c>
      <c r="C365" s="379"/>
      <c r="D365" s="266" t="s">
        <v>1205</v>
      </c>
      <c r="E365" s="268" t="s">
        <v>956</v>
      </c>
      <c r="F365" s="269">
        <v>36</v>
      </c>
      <c r="G365" s="269">
        <v>36</v>
      </c>
      <c r="H365" s="269">
        <v>39</v>
      </c>
      <c r="I365" s="269">
        <v>48</v>
      </c>
      <c r="J365" s="269">
        <v>48</v>
      </c>
      <c r="K365" s="269">
        <v>49</v>
      </c>
      <c r="L365" s="46"/>
      <c r="M365" s="242"/>
      <c r="N365" s="242"/>
      <c r="O365" s="242"/>
      <c r="P365" s="242"/>
      <c r="Q365" s="7"/>
    </row>
    <row r="366" spans="1:17" ht="15.75" customHeight="1">
      <c r="A366" s="7"/>
      <c r="B366" s="386"/>
      <c r="C366" s="387"/>
      <c r="D366" s="266" t="s">
        <v>1206</v>
      </c>
      <c r="E366" s="268" t="s">
        <v>956</v>
      </c>
      <c r="F366" s="269">
        <v>34</v>
      </c>
      <c r="G366" s="269">
        <v>34</v>
      </c>
      <c r="H366" s="269">
        <v>36</v>
      </c>
      <c r="I366" s="269">
        <v>46</v>
      </c>
      <c r="J366" s="269">
        <v>46</v>
      </c>
      <c r="K366" s="269">
        <v>47</v>
      </c>
      <c r="L366" s="46"/>
      <c r="M366" s="242"/>
      <c r="N366" s="242"/>
      <c r="O366" s="242"/>
      <c r="P366" s="242"/>
      <c r="Q366" s="7"/>
    </row>
    <row r="367" spans="1:17" ht="15.75" customHeight="1">
      <c r="A367" s="7"/>
      <c r="B367" s="380"/>
      <c r="C367" s="382"/>
      <c r="D367" s="266" t="s">
        <v>1207</v>
      </c>
      <c r="E367" s="268" t="s">
        <v>956</v>
      </c>
      <c r="F367" s="269">
        <v>32</v>
      </c>
      <c r="G367" s="269">
        <v>32</v>
      </c>
      <c r="H367" s="269">
        <v>34</v>
      </c>
      <c r="I367" s="269">
        <v>44</v>
      </c>
      <c r="J367" s="269">
        <v>44</v>
      </c>
      <c r="K367" s="269">
        <v>45</v>
      </c>
      <c r="L367" s="46"/>
      <c r="M367" s="242"/>
      <c r="N367" s="242"/>
      <c r="O367" s="242"/>
      <c r="P367" s="242"/>
      <c r="Q367" s="7"/>
    </row>
    <row r="368" spans="1:17" ht="15.75" customHeight="1">
      <c r="A368" s="7"/>
      <c r="B368" s="432" t="s">
        <v>1164</v>
      </c>
      <c r="C368" s="371"/>
      <c r="D368" s="372"/>
      <c r="E368" s="268" t="s">
        <v>956</v>
      </c>
      <c r="F368" s="269" t="s">
        <v>1101</v>
      </c>
      <c r="G368" s="269" t="s">
        <v>1312</v>
      </c>
      <c r="H368" s="269" t="s">
        <v>1313</v>
      </c>
      <c r="I368" s="269" t="s">
        <v>1314</v>
      </c>
      <c r="J368" s="269" t="s">
        <v>1315</v>
      </c>
      <c r="K368" s="269" t="s">
        <v>1315</v>
      </c>
      <c r="L368" s="46"/>
      <c r="M368" s="242"/>
      <c r="N368" s="242"/>
      <c r="O368" s="242"/>
      <c r="P368" s="242"/>
      <c r="Q368" s="7"/>
    </row>
    <row r="369" spans="1:17" ht="15.75" customHeight="1">
      <c r="A369" s="7"/>
      <c r="B369" s="433" t="s">
        <v>976</v>
      </c>
      <c r="C369" s="371"/>
      <c r="D369" s="371"/>
      <c r="E369" s="371"/>
      <c r="F369" s="371"/>
      <c r="G369" s="371"/>
      <c r="H369" s="371"/>
      <c r="I369" s="371"/>
      <c r="J369" s="371"/>
      <c r="K369" s="372"/>
      <c r="L369" s="46"/>
      <c r="M369" s="242"/>
      <c r="N369" s="242"/>
      <c r="O369" s="242"/>
      <c r="P369" s="242"/>
      <c r="Q369" s="7"/>
    </row>
    <row r="370" spans="1:17" ht="15.75" customHeight="1">
      <c r="A370" s="7"/>
      <c r="B370" s="434" t="s">
        <v>1316</v>
      </c>
      <c r="C370" s="371"/>
      <c r="D370" s="371"/>
      <c r="E370" s="372"/>
      <c r="F370" s="435" t="s">
        <v>1208</v>
      </c>
      <c r="G370" s="371"/>
      <c r="H370" s="371"/>
      <c r="I370" s="371"/>
      <c r="J370" s="371"/>
      <c r="K370" s="372"/>
      <c r="L370" s="46"/>
      <c r="M370" s="242"/>
      <c r="N370" s="242"/>
      <c r="O370" s="242"/>
      <c r="P370" s="242"/>
      <c r="Q370" s="7"/>
    </row>
    <row r="371" spans="1:17" ht="15.75" customHeight="1">
      <c r="A371" s="7"/>
      <c r="B371" s="432" t="s">
        <v>979</v>
      </c>
      <c r="C371" s="379"/>
      <c r="D371" s="266" t="s">
        <v>980</v>
      </c>
      <c r="E371" s="266" t="s">
        <v>693</v>
      </c>
      <c r="F371" s="269">
        <v>3.7</v>
      </c>
      <c r="G371" s="269">
        <v>4.5</v>
      </c>
      <c r="H371" s="312">
        <v>5.9</v>
      </c>
      <c r="I371" s="312">
        <v>10</v>
      </c>
      <c r="J371" s="312">
        <v>13.5</v>
      </c>
      <c r="K371" s="312">
        <v>11.8</v>
      </c>
      <c r="L371" s="46"/>
      <c r="M371" s="242"/>
      <c r="N371" s="242"/>
      <c r="O371" s="242"/>
      <c r="P371" s="242"/>
      <c r="Q371" s="7"/>
    </row>
    <row r="372" spans="1:17" ht="15.75" customHeight="1">
      <c r="A372" s="7"/>
      <c r="B372" s="380"/>
      <c r="C372" s="382"/>
      <c r="D372" s="266" t="s">
        <v>983</v>
      </c>
      <c r="E372" s="266" t="s">
        <v>693</v>
      </c>
      <c r="F372" s="269">
        <v>3.5</v>
      </c>
      <c r="G372" s="269">
        <v>4.4000000000000004</v>
      </c>
      <c r="H372" s="269">
        <v>5.9</v>
      </c>
      <c r="I372" s="269">
        <v>8.8000000000000007</v>
      </c>
      <c r="J372" s="269">
        <v>12.5</v>
      </c>
      <c r="K372" s="269">
        <v>10.7</v>
      </c>
      <c r="L372" s="46"/>
      <c r="M372" s="242"/>
      <c r="N372" s="242"/>
      <c r="O372" s="242"/>
      <c r="P372" s="242"/>
      <c r="Q372" s="7"/>
    </row>
    <row r="373" spans="1:17" ht="15.75" customHeight="1">
      <c r="A373" s="7"/>
      <c r="B373" s="432" t="s">
        <v>985</v>
      </c>
      <c r="C373" s="379"/>
      <c r="D373" s="266" t="s">
        <v>980</v>
      </c>
      <c r="E373" s="266" t="s">
        <v>946</v>
      </c>
      <c r="F373" s="48">
        <v>650</v>
      </c>
      <c r="G373" s="48">
        <v>800</v>
      </c>
      <c r="H373" s="48">
        <v>1060</v>
      </c>
      <c r="I373" s="48">
        <v>1620</v>
      </c>
      <c r="J373" s="48">
        <v>2260</v>
      </c>
      <c r="K373" s="269">
        <v>2550</v>
      </c>
      <c r="L373" s="46"/>
      <c r="M373" s="242"/>
      <c r="N373" s="242"/>
      <c r="O373" s="242"/>
      <c r="P373" s="242"/>
      <c r="Q373" s="7"/>
    </row>
    <row r="374" spans="1:17" ht="15.75" customHeight="1">
      <c r="A374" s="7"/>
      <c r="B374" s="380"/>
      <c r="C374" s="382"/>
      <c r="D374" s="266" t="s">
        <v>983</v>
      </c>
      <c r="E374" s="266" t="s">
        <v>946</v>
      </c>
      <c r="F374" s="48">
        <v>610</v>
      </c>
      <c r="G374" s="48">
        <v>760</v>
      </c>
      <c r="H374" s="48">
        <v>1000</v>
      </c>
      <c r="I374" s="48">
        <v>1480</v>
      </c>
      <c r="J374" s="48">
        <v>2050</v>
      </c>
      <c r="K374" s="269">
        <v>2315</v>
      </c>
      <c r="L374" s="46"/>
      <c r="M374" s="242"/>
      <c r="N374" s="242"/>
      <c r="O374" s="242"/>
      <c r="P374" s="242"/>
      <c r="Q374" s="7"/>
    </row>
    <row r="375" spans="1:17" ht="15.75" customHeight="1">
      <c r="A375" s="7"/>
      <c r="B375" s="433" t="s">
        <v>987</v>
      </c>
      <c r="C375" s="371"/>
      <c r="D375" s="371"/>
      <c r="E375" s="371"/>
      <c r="F375" s="371"/>
      <c r="G375" s="371"/>
      <c r="H375" s="371"/>
      <c r="I375" s="371"/>
      <c r="J375" s="371"/>
      <c r="K375" s="372"/>
      <c r="L375" s="46"/>
      <c r="M375" s="242"/>
      <c r="N375" s="242"/>
      <c r="O375" s="242"/>
      <c r="P375" s="242"/>
      <c r="Q375" s="7"/>
    </row>
    <row r="376" spans="1:17" ht="15.75" customHeight="1">
      <c r="A376" s="7"/>
      <c r="B376" s="432" t="s">
        <v>1167</v>
      </c>
      <c r="C376" s="371"/>
      <c r="D376" s="372"/>
      <c r="E376" s="266" t="s">
        <v>991</v>
      </c>
      <c r="F376" s="269" t="s">
        <v>1209</v>
      </c>
      <c r="G376" s="269" t="s">
        <v>1317</v>
      </c>
      <c r="H376" s="269" t="s">
        <v>1318</v>
      </c>
      <c r="I376" s="269" t="s">
        <v>1319</v>
      </c>
      <c r="J376" s="269" t="s">
        <v>1320</v>
      </c>
      <c r="K376" s="269" t="s">
        <v>1321</v>
      </c>
      <c r="L376" s="46"/>
      <c r="M376" s="242"/>
      <c r="N376" s="242"/>
      <c r="O376" s="242"/>
      <c r="P376" s="242"/>
      <c r="Q376" s="7"/>
    </row>
    <row r="377" spans="1:17" ht="15.75" customHeight="1">
      <c r="A377" s="7"/>
      <c r="B377" s="432" t="s">
        <v>998</v>
      </c>
      <c r="C377" s="372"/>
      <c r="D377" s="432" t="s">
        <v>999</v>
      </c>
      <c r="E377" s="372"/>
      <c r="F377" s="269" t="s">
        <v>1000</v>
      </c>
      <c r="G377" s="269" t="s">
        <v>1000</v>
      </c>
      <c r="H377" s="269" t="s">
        <v>1000</v>
      </c>
      <c r="I377" s="269" t="s">
        <v>1000</v>
      </c>
      <c r="J377" s="269" t="s">
        <v>1000</v>
      </c>
      <c r="K377" s="269" t="s">
        <v>1000</v>
      </c>
      <c r="L377" s="46"/>
      <c r="M377" s="242"/>
      <c r="N377" s="242"/>
      <c r="O377" s="242"/>
      <c r="P377" s="242"/>
      <c r="Q377" s="7"/>
    </row>
    <row r="378" spans="1:17" ht="15.75" customHeight="1">
      <c r="A378" s="7"/>
      <c r="B378" s="431" t="s">
        <v>1001</v>
      </c>
      <c r="C378" s="371"/>
      <c r="D378" s="371"/>
      <c r="E378" s="372"/>
      <c r="F378" s="47" t="s">
        <v>1171</v>
      </c>
      <c r="G378" s="49" t="s">
        <v>1171</v>
      </c>
      <c r="H378" s="47" t="s">
        <v>1171</v>
      </c>
      <c r="I378" s="47" t="s">
        <v>1171</v>
      </c>
      <c r="J378" s="47" t="s">
        <v>1002</v>
      </c>
      <c r="K378" s="47" t="s">
        <v>1002</v>
      </c>
      <c r="L378" s="46"/>
      <c r="M378" s="242"/>
      <c r="N378" s="242"/>
      <c r="O378" s="242"/>
      <c r="P378" s="242"/>
      <c r="Q378" s="7"/>
    </row>
    <row r="379" spans="1:17" ht="15.75" customHeight="1">
      <c r="A379" s="7"/>
      <c r="B379" s="432" t="s">
        <v>1214</v>
      </c>
      <c r="C379" s="371"/>
      <c r="D379" s="371"/>
      <c r="E379" s="372"/>
      <c r="F379" s="435" t="s">
        <v>1215</v>
      </c>
      <c r="G379" s="371"/>
      <c r="H379" s="371"/>
      <c r="I379" s="371"/>
      <c r="J379" s="371"/>
      <c r="K379" s="372"/>
      <c r="L379" s="46"/>
      <c r="M379" s="242"/>
      <c r="N379" s="242"/>
      <c r="O379" s="242"/>
      <c r="P379" s="242"/>
      <c r="Q379" s="7"/>
    </row>
    <row r="380" spans="1:17" ht="15.75" customHeight="1">
      <c r="A380" s="7"/>
      <c r="B380" s="432" t="s">
        <v>1028</v>
      </c>
      <c r="C380" s="371"/>
      <c r="D380" s="371"/>
      <c r="E380" s="372"/>
      <c r="F380" s="435" t="s">
        <v>1322</v>
      </c>
      <c r="G380" s="371"/>
      <c r="H380" s="371"/>
      <c r="I380" s="371"/>
      <c r="J380" s="371"/>
      <c r="K380" s="372"/>
      <c r="L380" s="46"/>
      <c r="M380" s="242"/>
      <c r="N380" s="242"/>
      <c r="O380" s="242"/>
      <c r="P380" s="242"/>
      <c r="Q380" s="7"/>
    </row>
    <row r="381" spans="1:17" ht="15.75" customHeight="1">
      <c r="A381" s="7"/>
      <c r="B381" s="432" t="s">
        <v>1003</v>
      </c>
      <c r="C381" s="371"/>
      <c r="D381" s="371"/>
      <c r="E381" s="372"/>
      <c r="F381" s="435" t="s">
        <v>1004</v>
      </c>
      <c r="G381" s="371"/>
      <c r="H381" s="371"/>
      <c r="I381" s="371"/>
      <c r="J381" s="371"/>
      <c r="K381" s="372"/>
      <c r="L381" s="46"/>
      <c r="M381" s="242"/>
      <c r="N381" s="242"/>
      <c r="O381" s="242"/>
      <c r="P381" s="242"/>
      <c r="Q381" s="7"/>
    </row>
    <row r="382" spans="1:17" ht="15.75" customHeight="1">
      <c r="A382" s="7"/>
      <c r="B382" s="432" t="s">
        <v>1217</v>
      </c>
      <c r="C382" s="371"/>
      <c r="D382" s="371"/>
      <c r="E382" s="372"/>
      <c r="F382" s="435" t="s">
        <v>1218</v>
      </c>
      <c r="G382" s="371"/>
      <c r="H382" s="371"/>
      <c r="I382" s="371"/>
      <c r="J382" s="371"/>
      <c r="K382" s="372"/>
      <c r="L382" s="46"/>
      <c r="M382" s="242"/>
      <c r="N382" s="242"/>
      <c r="O382" s="242"/>
      <c r="P382" s="242"/>
      <c r="Q382" s="7"/>
    </row>
    <row r="383" spans="1:17" ht="15.75" customHeight="1">
      <c r="A383" s="7"/>
      <c r="B383" s="433" t="s">
        <v>1008</v>
      </c>
      <c r="C383" s="371"/>
      <c r="D383" s="371"/>
      <c r="E383" s="371"/>
      <c r="F383" s="371"/>
      <c r="G383" s="371"/>
      <c r="H383" s="371"/>
      <c r="I383" s="371"/>
      <c r="J383" s="371"/>
      <c r="K383" s="372"/>
      <c r="L383" s="46"/>
      <c r="M383" s="242"/>
      <c r="N383" s="242"/>
      <c r="O383" s="242"/>
      <c r="P383" s="242"/>
      <c r="Q383" s="7"/>
    </row>
    <row r="384" spans="1:17" ht="15.75" customHeight="1">
      <c r="A384" s="7"/>
      <c r="B384" s="432" t="s">
        <v>1219</v>
      </c>
      <c r="C384" s="371"/>
      <c r="D384" s="372"/>
      <c r="E384" s="266" t="s">
        <v>1010</v>
      </c>
      <c r="F384" s="269" t="s">
        <v>1220</v>
      </c>
      <c r="G384" s="269" t="s">
        <v>1172</v>
      </c>
      <c r="H384" s="269" t="s">
        <v>1323</v>
      </c>
      <c r="I384" s="269" t="s">
        <v>1324</v>
      </c>
      <c r="J384" s="269" t="s">
        <v>1324</v>
      </c>
      <c r="K384" s="269" t="s">
        <v>1223</v>
      </c>
      <c r="L384" s="46"/>
      <c r="M384" s="242"/>
      <c r="N384" s="242"/>
      <c r="O384" s="242"/>
      <c r="P384" s="242"/>
      <c r="Q384" s="7"/>
    </row>
    <row r="385" spans="1:17" ht="15.75" customHeight="1">
      <c r="A385" s="7"/>
      <c r="B385" s="432" t="s">
        <v>1225</v>
      </c>
      <c r="C385" s="371"/>
      <c r="D385" s="371"/>
      <c r="E385" s="372"/>
      <c r="F385" s="269" t="s">
        <v>1226</v>
      </c>
      <c r="G385" s="269" t="s">
        <v>1226</v>
      </c>
      <c r="H385" s="269" t="s">
        <v>1226</v>
      </c>
      <c r="I385" s="269" t="s">
        <v>1226</v>
      </c>
      <c r="J385" s="269" t="s">
        <v>1226</v>
      </c>
      <c r="K385" s="269" t="s">
        <v>1226</v>
      </c>
      <c r="L385" s="46"/>
      <c r="M385" s="242"/>
      <c r="N385" s="242"/>
      <c r="O385" s="242"/>
      <c r="P385" s="242"/>
      <c r="Q385" s="7"/>
    </row>
    <row r="386" spans="1:17" ht="15.75" customHeight="1">
      <c r="A386" s="7"/>
      <c r="B386" s="432" t="s">
        <v>1227</v>
      </c>
      <c r="C386" s="432" t="s">
        <v>980</v>
      </c>
      <c r="D386" s="372"/>
      <c r="E386" s="266" t="s">
        <v>1019</v>
      </c>
      <c r="F386" s="269" t="s">
        <v>1269</v>
      </c>
      <c r="G386" s="269" t="s">
        <v>1269</v>
      </c>
      <c r="H386" s="269" t="s">
        <v>1325</v>
      </c>
      <c r="I386" s="269" t="s">
        <v>1326</v>
      </c>
      <c r="J386" s="269" t="s">
        <v>1326</v>
      </c>
      <c r="K386" s="269" t="s">
        <v>1327</v>
      </c>
      <c r="L386" s="46"/>
      <c r="M386" s="242"/>
      <c r="N386" s="242"/>
      <c r="O386" s="242"/>
      <c r="P386" s="242"/>
      <c r="Q386" s="7"/>
    </row>
    <row r="387" spans="1:17" ht="15.75" customHeight="1">
      <c r="A387" s="7"/>
      <c r="B387" s="426"/>
      <c r="C387" s="432" t="s">
        <v>983</v>
      </c>
      <c r="D387" s="372"/>
      <c r="E387" s="266" t="s">
        <v>1019</v>
      </c>
      <c r="F387" s="269" t="s">
        <v>1328</v>
      </c>
      <c r="G387" s="269" t="s">
        <v>1328</v>
      </c>
      <c r="H387" s="269" t="s">
        <v>1329</v>
      </c>
      <c r="I387" s="269" t="s">
        <v>1330</v>
      </c>
      <c r="J387" s="269" t="s">
        <v>1326</v>
      </c>
      <c r="K387" s="269" t="s">
        <v>1327</v>
      </c>
      <c r="L387" s="46"/>
      <c r="M387" s="242"/>
      <c r="N387" s="242"/>
      <c r="O387" s="242"/>
      <c r="P387" s="242"/>
      <c r="Q387" s="7"/>
    </row>
    <row r="388" spans="1:17" ht="15.75" customHeight="1">
      <c r="A388" s="7"/>
      <c r="B388" s="426"/>
      <c r="C388" s="432" t="s">
        <v>1233</v>
      </c>
      <c r="D388" s="372"/>
      <c r="E388" s="266" t="s">
        <v>1019</v>
      </c>
      <c r="F388" s="269">
        <v>950</v>
      </c>
      <c r="G388" s="269">
        <v>950</v>
      </c>
      <c r="H388" s="269">
        <v>1000</v>
      </c>
      <c r="I388" s="269">
        <v>1150</v>
      </c>
      <c r="J388" s="269">
        <v>1150</v>
      </c>
      <c r="K388" s="269">
        <v>1150</v>
      </c>
      <c r="L388" s="46"/>
      <c r="M388" s="242"/>
      <c r="N388" s="242"/>
      <c r="O388" s="242"/>
      <c r="P388" s="242"/>
      <c r="Q388" s="7"/>
    </row>
    <row r="389" spans="1:17" ht="15.75" customHeight="1">
      <c r="A389" s="7"/>
      <c r="B389" s="427"/>
      <c r="C389" s="432" t="s">
        <v>1234</v>
      </c>
      <c r="D389" s="372"/>
      <c r="E389" s="266" t="s">
        <v>1019</v>
      </c>
      <c r="F389" s="269">
        <v>950</v>
      </c>
      <c r="G389" s="269">
        <v>950</v>
      </c>
      <c r="H389" s="269">
        <v>1000</v>
      </c>
      <c r="I389" s="269">
        <v>1150</v>
      </c>
      <c r="J389" s="269">
        <v>1150</v>
      </c>
      <c r="K389" s="269">
        <v>1150</v>
      </c>
      <c r="L389" s="46"/>
      <c r="M389" s="242"/>
      <c r="N389" s="242"/>
      <c r="O389" s="242"/>
      <c r="P389" s="242"/>
      <c r="Q389" s="7"/>
    </row>
    <row r="390" spans="1:17" ht="15.75" customHeight="1">
      <c r="A390" s="7"/>
      <c r="B390" s="432" t="s">
        <v>1235</v>
      </c>
      <c r="C390" s="371"/>
      <c r="D390" s="372"/>
      <c r="E390" s="266" t="s">
        <v>946</v>
      </c>
      <c r="F390" s="269">
        <v>12</v>
      </c>
      <c r="G390" s="269">
        <v>12</v>
      </c>
      <c r="H390" s="269">
        <v>12</v>
      </c>
      <c r="I390" s="269">
        <v>23</v>
      </c>
      <c r="J390" s="269">
        <v>23</v>
      </c>
      <c r="K390" s="269">
        <v>35</v>
      </c>
      <c r="L390" s="46"/>
      <c r="M390" s="242"/>
      <c r="N390" s="242"/>
      <c r="O390" s="242"/>
      <c r="P390" s="242"/>
      <c r="Q390" s="7"/>
    </row>
    <row r="391" spans="1:17" ht="15.75" customHeight="1">
      <c r="A391" s="7"/>
      <c r="B391" s="432" t="s">
        <v>1030</v>
      </c>
      <c r="C391" s="371"/>
      <c r="D391" s="371"/>
      <c r="E391" s="372"/>
      <c r="F391" s="269" t="s">
        <v>1331</v>
      </c>
      <c r="G391" s="269" t="s">
        <v>1331</v>
      </c>
      <c r="H391" s="269" t="s">
        <v>1331</v>
      </c>
      <c r="I391" s="269" t="s">
        <v>1331</v>
      </c>
      <c r="J391" s="269" t="s">
        <v>1331</v>
      </c>
      <c r="K391" s="269" t="s">
        <v>1331</v>
      </c>
      <c r="L391" s="46"/>
      <c r="M391" s="242"/>
      <c r="N391" s="242"/>
      <c r="O391" s="242"/>
      <c r="P391" s="242"/>
      <c r="Q391" s="7"/>
    </row>
    <row r="392" spans="1:17" ht="15.75" customHeight="1">
      <c r="A392" s="7"/>
      <c r="B392" s="432" t="s">
        <v>1032</v>
      </c>
      <c r="C392" s="371"/>
      <c r="D392" s="372"/>
      <c r="E392" s="266" t="s">
        <v>1019</v>
      </c>
      <c r="F392" s="269">
        <v>895</v>
      </c>
      <c r="G392" s="269">
        <v>895</v>
      </c>
      <c r="H392" s="269">
        <v>860</v>
      </c>
      <c r="I392" s="269">
        <v>860</v>
      </c>
      <c r="J392" s="269">
        <v>860</v>
      </c>
      <c r="K392" s="269">
        <v>840</v>
      </c>
      <c r="L392" s="46"/>
      <c r="M392" s="242"/>
      <c r="N392" s="242"/>
      <c r="O392" s="242"/>
      <c r="P392" s="242"/>
      <c r="Q392" s="7"/>
    </row>
    <row r="393" spans="1:17" ht="15.75" customHeight="1">
      <c r="A393" s="7"/>
      <c r="B393" s="432" t="s">
        <v>1033</v>
      </c>
      <c r="C393" s="371"/>
      <c r="D393" s="372"/>
      <c r="E393" s="266" t="s">
        <v>946</v>
      </c>
      <c r="F393" s="269">
        <v>25</v>
      </c>
      <c r="G393" s="269">
        <v>25</v>
      </c>
      <c r="H393" s="269">
        <v>31</v>
      </c>
      <c r="I393" s="269">
        <v>31</v>
      </c>
      <c r="J393" s="269">
        <v>31</v>
      </c>
      <c r="K393" s="269">
        <v>55</v>
      </c>
      <c r="L393" s="46"/>
      <c r="M393" s="242"/>
      <c r="N393" s="242"/>
      <c r="O393" s="242"/>
      <c r="P393" s="242"/>
      <c r="Q393" s="7"/>
    </row>
    <row r="394" spans="1:17" ht="15.75" customHeight="1">
      <c r="A394" s="7"/>
      <c r="B394" s="433" t="s">
        <v>1035</v>
      </c>
      <c r="C394" s="371"/>
      <c r="D394" s="371"/>
      <c r="E394" s="371"/>
      <c r="F394" s="371"/>
      <c r="G394" s="371"/>
      <c r="H394" s="371"/>
      <c r="I394" s="371"/>
      <c r="J394" s="371"/>
      <c r="K394" s="372"/>
      <c r="L394" s="46"/>
      <c r="M394" s="242"/>
      <c r="N394" s="242"/>
      <c r="O394" s="242"/>
      <c r="P394" s="242"/>
      <c r="Q394" s="7"/>
    </row>
    <row r="395" spans="1:17" ht="15.75" customHeight="1">
      <c r="A395" s="7"/>
      <c r="B395" s="432" t="s">
        <v>1036</v>
      </c>
      <c r="C395" s="379"/>
      <c r="D395" s="266" t="s">
        <v>1236</v>
      </c>
      <c r="E395" s="266" t="s">
        <v>1038</v>
      </c>
      <c r="F395" s="50" t="s">
        <v>1237</v>
      </c>
      <c r="G395" s="50" t="s">
        <v>1237</v>
      </c>
      <c r="H395" s="50" t="s">
        <v>1237</v>
      </c>
      <c r="I395" s="50" t="s">
        <v>1238</v>
      </c>
      <c r="J395" s="50" t="s">
        <v>1239</v>
      </c>
      <c r="K395" s="50" t="s">
        <v>1239</v>
      </c>
      <c r="L395" s="46"/>
      <c r="M395" s="242"/>
      <c r="N395" s="242"/>
      <c r="O395" s="242"/>
      <c r="P395" s="242"/>
      <c r="Q395" s="7"/>
    </row>
    <row r="396" spans="1:17" ht="15.75" customHeight="1">
      <c r="A396" s="7"/>
      <c r="B396" s="380"/>
      <c r="C396" s="382"/>
      <c r="D396" s="266" t="s">
        <v>1240</v>
      </c>
      <c r="E396" s="266" t="s">
        <v>1038</v>
      </c>
      <c r="F396" s="50" t="s">
        <v>1241</v>
      </c>
      <c r="G396" s="50" t="s">
        <v>1241</v>
      </c>
      <c r="H396" s="50" t="s">
        <v>1241</v>
      </c>
      <c r="I396" s="50" t="s">
        <v>1241</v>
      </c>
      <c r="J396" s="50" t="s">
        <v>1237</v>
      </c>
      <c r="K396" s="50" t="s">
        <v>1237</v>
      </c>
      <c r="L396" s="46"/>
      <c r="M396" s="242"/>
      <c r="N396" s="242"/>
      <c r="O396" s="242"/>
      <c r="P396" s="242"/>
      <c r="Q396" s="7"/>
    </row>
    <row r="397" spans="1:17" ht="15.75" customHeight="1">
      <c r="A397" s="7"/>
      <c r="B397" s="432" t="s">
        <v>1046</v>
      </c>
      <c r="C397" s="372"/>
      <c r="D397" s="432" t="s">
        <v>1242</v>
      </c>
      <c r="E397" s="372"/>
      <c r="F397" s="269" t="s">
        <v>1332</v>
      </c>
      <c r="G397" s="269" t="s">
        <v>1332</v>
      </c>
      <c r="H397" s="269" t="s">
        <v>1332</v>
      </c>
      <c r="I397" s="269" t="s">
        <v>1333</v>
      </c>
      <c r="J397" s="269" t="s">
        <v>1334</v>
      </c>
      <c r="K397" s="269" t="s">
        <v>1334</v>
      </c>
      <c r="L397" s="46"/>
      <c r="M397" s="242"/>
      <c r="N397" s="242"/>
      <c r="O397" s="242"/>
      <c r="P397" s="242"/>
      <c r="Q397" s="7"/>
    </row>
    <row r="398" spans="1:17" ht="15.75" customHeight="1">
      <c r="A398" s="7"/>
      <c r="B398" s="432" t="s">
        <v>1246</v>
      </c>
      <c r="C398" s="371"/>
      <c r="D398" s="371"/>
      <c r="E398" s="372"/>
      <c r="F398" s="435" t="s">
        <v>1247</v>
      </c>
      <c r="G398" s="371"/>
      <c r="H398" s="371"/>
      <c r="I398" s="371"/>
      <c r="J398" s="371"/>
      <c r="K398" s="372"/>
      <c r="L398" s="46"/>
      <c r="M398" s="242"/>
      <c r="N398" s="242"/>
      <c r="O398" s="242"/>
      <c r="P398" s="242"/>
      <c r="Q398" s="7"/>
    </row>
    <row r="399" spans="1:17" ht="15.75" customHeight="1">
      <c r="A399" s="7"/>
      <c r="B399" s="433" t="s">
        <v>1050</v>
      </c>
      <c r="C399" s="371"/>
      <c r="D399" s="371"/>
      <c r="E399" s="371"/>
      <c r="F399" s="371"/>
      <c r="G399" s="371"/>
      <c r="H399" s="371"/>
      <c r="I399" s="371"/>
      <c r="J399" s="371"/>
      <c r="K399" s="372"/>
      <c r="L399" s="46"/>
      <c r="M399" s="242"/>
      <c r="N399" s="242"/>
      <c r="O399" s="242"/>
      <c r="P399" s="242"/>
      <c r="Q399" s="7"/>
    </row>
    <row r="400" spans="1:17" ht="15.75" customHeight="1">
      <c r="A400" s="7"/>
      <c r="B400" s="432" t="s">
        <v>1335</v>
      </c>
      <c r="C400" s="371"/>
      <c r="D400" s="372"/>
      <c r="E400" s="266" t="s">
        <v>1062</v>
      </c>
      <c r="F400" s="269">
        <v>20</v>
      </c>
      <c r="G400" s="269">
        <v>26</v>
      </c>
      <c r="H400" s="269">
        <v>35</v>
      </c>
      <c r="I400" s="269">
        <v>52</v>
      </c>
      <c r="J400" s="269">
        <v>70</v>
      </c>
      <c r="K400" s="269">
        <v>82</v>
      </c>
      <c r="L400" s="46"/>
      <c r="M400" s="242"/>
      <c r="N400" s="242"/>
      <c r="O400" s="242"/>
      <c r="P400" s="242"/>
      <c r="Q400" s="7"/>
    </row>
    <row r="401" spans="1:17" ht="15.75" customHeight="1">
      <c r="A401" s="7"/>
      <c r="B401" s="432" t="s">
        <v>1336</v>
      </c>
      <c r="C401" s="379"/>
      <c r="D401" s="266" t="s">
        <v>1067</v>
      </c>
      <c r="E401" s="266" t="s">
        <v>1045</v>
      </c>
      <c r="F401" s="269" t="s">
        <v>1337</v>
      </c>
      <c r="G401" s="269" t="s">
        <v>1337</v>
      </c>
      <c r="H401" s="269" t="s">
        <v>1338</v>
      </c>
      <c r="I401" s="269" t="s">
        <v>1339</v>
      </c>
      <c r="J401" s="269" t="s">
        <v>1339</v>
      </c>
      <c r="K401" s="269" t="s">
        <v>1340</v>
      </c>
      <c r="L401" s="46"/>
      <c r="M401" s="242"/>
      <c r="N401" s="242"/>
      <c r="O401" s="242"/>
      <c r="P401" s="242"/>
      <c r="Q401" s="7"/>
    </row>
    <row r="402" spans="1:17" ht="15.75" customHeight="1">
      <c r="A402" s="7"/>
      <c r="B402" s="380"/>
      <c r="C402" s="382"/>
      <c r="D402" s="266" t="s">
        <v>1073</v>
      </c>
      <c r="E402" s="266" t="s">
        <v>1045</v>
      </c>
      <c r="F402" s="269" t="s">
        <v>1341</v>
      </c>
      <c r="G402" s="269" t="s">
        <v>1341</v>
      </c>
      <c r="H402" s="269" t="s">
        <v>1342</v>
      </c>
      <c r="I402" s="269" t="s">
        <v>1343</v>
      </c>
      <c r="J402" s="269" t="s">
        <v>1344</v>
      </c>
      <c r="K402" s="269" t="s">
        <v>1345</v>
      </c>
      <c r="L402" s="46"/>
      <c r="M402" s="242"/>
      <c r="N402" s="242"/>
      <c r="O402" s="242"/>
      <c r="P402" s="242"/>
      <c r="Q402" s="7"/>
    </row>
    <row r="403" spans="1:17" ht="15.75" customHeight="1">
      <c r="A403" s="7"/>
      <c r="B403" s="431" t="s">
        <v>1196</v>
      </c>
      <c r="C403" s="379"/>
      <c r="D403" s="266" t="s">
        <v>1067</v>
      </c>
      <c r="E403" s="266" t="s">
        <v>1079</v>
      </c>
      <c r="F403" s="269">
        <v>6</v>
      </c>
      <c r="G403" s="269">
        <v>6.5</v>
      </c>
      <c r="H403" s="269">
        <v>7</v>
      </c>
      <c r="I403" s="269">
        <v>10</v>
      </c>
      <c r="J403" s="269">
        <v>10</v>
      </c>
      <c r="K403" s="269">
        <v>12</v>
      </c>
      <c r="L403" s="46"/>
      <c r="M403" s="242"/>
      <c r="N403" s="242"/>
      <c r="O403" s="242"/>
      <c r="P403" s="242"/>
      <c r="Q403" s="7"/>
    </row>
    <row r="404" spans="1:17" ht="15.75" customHeight="1">
      <c r="A404" s="7"/>
      <c r="B404" s="380"/>
      <c r="C404" s="382"/>
      <c r="D404" s="266" t="s">
        <v>1073</v>
      </c>
      <c r="E404" s="266" t="s">
        <v>1079</v>
      </c>
      <c r="F404" s="269">
        <v>21</v>
      </c>
      <c r="G404" s="269">
        <v>24</v>
      </c>
      <c r="H404" s="269">
        <v>29</v>
      </c>
      <c r="I404" s="269">
        <v>34</v>
      </c>
      <c r="J404" s="269">
        <v>48</v>
      </c>
      <c r="K404" s="51">
        <v>50</v>
      </c>
      <c r="L404" s="46"/>
      <c r="M404" s="242"/>
      <c r="N404" s="242"/>
      <c r="O404" s="242"/>
      <c r="P404" s="242"/>
      <c r="Q404" s="7"/>
    </row>
    <row r="405" spans="1:17" ht="15.75" customHeight="1">
      <c r="A405" s="7"/>
      <c r="B405" s="432" t="s">
        <v>1346</v>
      </c>
      <c r="C405" s="379"/>
      <c r="D405" s="266" t="s">
        <v>1067</v>
      </c>
      <c r="E405" s="266" t="s">
        <v>1045</v>
      </c>
      <c r="F405" s="269" t="s">
        <v>1347</v>
      </c>
      <c r="G405" s="269" t="s">
        <v>1347</v>
      </c>
      <c r="H405" s="269" t="s">
        <v>1348</v>
      </c>
      <c r="I405" s="269" t="s">
        <v>1349</v>
      </c>
      <c r="J405" s="269" t="s">
        <v>1349</v>
      </c>
      <c r="K405" s="269" t="s">
        <v>1350</v>
      </c>
      <c r="L405" s="46"/>
      <c r="M405" s="242"/>
      <c r="N405" s="242"/>
      <c r="O405" s="242"/>
      <c r="P405" s="242"/>
      <c r="Q405" s="7"/>
    </row>
    <row r="406" spans="1:17" ht="15.75" customHeight="1">
      <c r="A406" s="7"/>
      <c r="B406" s="380"/>
      <c r="C406" s="382"/>
      <c r="D406" s="266" t="s">
        <v>1073</v>
      </c>
      <c r="E406" s="266" t="s">
        <v>1045</v>
      </c>
      <c r="F406" s="269" t="s">
        <v>1351</v>
      </c>
      <c r="G406" s="269" t="s">
        <v>1351</v>
      </c>
      <c r="H406" s="269" t="s">
        <v>1352</v>
      </c>
      <c r="I406" s="269" t="s">
        <v>1353</v>
      </c>
      <c r="J406" s="269" t="s">
        <v>1354</v>
      </c>
      <c r="K406" s="52" t="s">
        <v>1355</v>
      </c>
      <c r="L406" s="46"/>
      <c r="M406" s="242"/>
      <c r="N406" s="242"/>
      <c r="O406" s="242"/>
      <c r="P406" s="242"/>
      <c r="Q406" s="7"/>
    </row>
    <row r="407" spans="1:17" ht="15.75" customHeight="1">
      <c r="A407" s="7"/>
      <c r="B407" s="432" t="s">
        <v>1356</v>
      </c>
      <c r="C407" s="379"/>
      <c r="D407" s="266" t="s">
        <v>1067</v>
      </c>
      <c r="E407" s="266" t="s">
        <v>1079</v>
      </c>
      <c r="F407" s="269">
        <v>8</v>
      </c>
      <c r="G407" s="269">
        <v>8.5</v>
      </c>
      <c r="H407" s="269">
        <v>9</v>
      </c>
      <c r="I407" s="269">
        <v>12</v>
      </c>
      <c r="J407" s="269">
        <v>12</v>
      </c>
      <c r="K407" s="269">
        <v>15</v>
      </c>
      <c r="L407" s="46"/>
      <c r="M407" s="242"/>
      <c r="N407" s="242"/>
      <c r="O407" s="242"/>
      <c r="P407" s="242"/>
      <c r="Q407" s="7"/>
    </row>
    <row r="408" spans="1:17" ht="15.75" customHeight="1">
      <c r="A408" s="7"/>
      <c r="B408" s="380"/>
      <c r="C408" s="382"/>
      <c r="D408" s="266" t="s">
        <v>1073</v>
      </c>
      <c r="E408" s="266" t="s">
        <v>1079</v>
      </c>
      <c r="F408" s="269">
        <v>22</v>
      </c>
      <c r="G408" s="269">
        <v>25</v>
      </c>
      <c r="H408" s="269">
        <v>31</v>
      </c>
      <c r="I408" s="269">
        <v>37</v>
      </c>
      <c r="J408" s="269">
        <v>52</v>
      </c>
      <c r="K408" s="51">
        <v>54</v>
      </c>
      <c r="L408" s="46"/>
      <c r="M408" s="242"/>
      <c r="N408" s="242"/>
      <c r="O408" s="242"/>
      <c r="P408" s="242"/>
      <c r="Q408" s="7"/>
    </row>
    <row r="409" spans="1:17">
      <c r="A409" s="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42"/>
      <c r="M409" s="242"/>
      <c r="N409" s="242"/>
      <c r="O409" s="242"/>
      <c r="P409" s="242"/>
      <c r="Q409" s="7"/>
    </row>
    <row r="410" spans="1:17">
      <c r="A410" s="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42"/>
      <c r="M410" s="242"/>
      <c r="N410" s="242"/>
      <c r="O410" s="242"/>
      <c r="P410" s="242"/>
      <c r="Q410" s="7"/>
    </row>
    <row r="411" spans="1:17" ht="15.75" customHeight="1">
      <c r="A411" s="7"/>
      <c r="B411" s="27"/>
      <c r="C411" s="243"/>
      <c r="D411" s="243"/>
      <c r="E411" s="243"/>
      <c r="F411" s="243"/>
      <c r="G411" s="243"/>
      <c r="H411" s="243"/>
      <c r="I411" s="53"/>
      <c r="J411" s="53"/>
      <c r="K411" s="53"/>
      <c r="L411" s="46"/>
      <c r="M411" s="242"/>
      <c r="N411" s="242"/>
      <c r="O411" s="242"/>
      <c r="P411" s="242"/>
      <c r="Q411" s="7"/>
    </row>
    <row r="412" spans="1:17" ht="15.75" customHeight="1">
      <c r="A412" s="7"/>
      <c r="B412" s="27"/>
      <c r="C412" s="27"/>
      <c r="D412" s="243"/>
      <c r="E412" s="243"/>
      <c r="F412" s="243"/>
      <c r="G412" s="243"/>
      <c r="H412" s="243"/>
      <c r="I412" s="243"/>
      <c r="J412" s="53"/>
      <c r="K412" s="53"/>
      <c r="L412" s="46"/>
      <c r="M412" s="46"/>
      <c r="N412" s="242"/>
      <c r="O412" s="242"/>
      <c r="P412" s="242"/>
      <c r="Q412" s="7"/>
    </row>
    <row r="413" spans="1:17" ht="15.75" customHeight="1">
      <c r="A413" s="7"/>
      <c r="B413" s="430" t="s">
        <v>1357</v>
      </c>
      <c r="C413" s="393"/>
      <c r="D413" s="393"/>
      <c r="E413" s="393"/>
      <c r="F413" s="393"/>
      <c r="G413" s="393"/>
      <c r="H413" s="393"/>
      <c r="I413" s="393"/>
      <c r="J413" s="393"/>
      <c r="K413" s="393"/>
      <c r="L413" s="54"/>
      <c r="M413" s="46"/>
      <c r="N413" s="242"/>
      <c r="O413" s="242"/>
      <c r="P413" s="242"/>
      <c r="Q413" s="7"/>
    </row>
    <row r="414" spans="1:17" ht="15.75" customHeight="1">
      <c r="A414" s="7"/>
      <c r="B414" s="27"/>
      <c r="C414" s="27"/>
      <c r="D414" s="243"/>
      <c r="E414" s="243"/>
      <c r="F414" s="243"/>
      <c r="G414" s="243"/>
      <c r="H414" s="243"/>
      <c r="I414" s="243"/>
      <c r="J414" s="53"/>
      <c r="K414" s="53"/>
      <c r="L414" s="46"/>
      <c r="M414" s="46"/>
      <c r="N414" s="242"/>
      <c r="O414" s="242"/>
      <c r="P414" s="242"/>
      <c r="Q414" s="7"/>
    </row>
    <row r="415" spans="1:17" ht="15.75" customHeight="1">
      <c r="A415" s="7"/>
      <c r="B415" s="437" t="s">
        <v>23</v>
      </c>
      <c r="C415" s="371"/>
      <c r="D415" s="371"/>
      <c r="E415" s="372"/>
      <c r="F415" s="55" t="s">
        <v>1358</v>
      </c>
      <c r="G415" s="55" t="s">
        <v>1359</v>
      </c>
      <c r="H415" s="55" t="s">
        <v>53</v>
      </c>
      <c r="I415" s="53"/>
      <c r="J415" s="53"/>
      <c r="K415" s="53"/>
      <c r="L415" s="242"/>
      <c r="M415" s="242"/>
      <c r="N415" s="242"/>
      <c r="O415" s="242"/>
      <c r="P415" s="242"/>
      <c r="Q415" s="7"/>
    </row>
    <row r="416" spans="1:17" ht="15.75" customHeight="1">
      <c r="A416" s="7"/>
      <c r="B416" s="417" t="s">
        <v>933</v>
      </c>
      <c r="C416" s="371"/>
      <c r="D416" s="371"/>
      <c r="E416" s="372"/>
      <c r="F416" s="264">
        <v>3.33</v>
      </c>
      <c r="G416" s="264">
        <v>3.26</v>
      </c>
      <c r="H416" s="264">
        <v>3.24</v>
      </c>
      <c r="I416" s="53"/>
      <c r="J416" s="53"/>
      <c r="K416" s="53"/>
      <c r="L416" s="242"/>
      <c r="M416" s="242"/>
      <c r="N416" s="242"/>
      <c r="O416" s="242"/>
      <c r="P416" s="242"/>
      <c r="Q416" s="7"/>
    </row>
    <row r="417" spans="1:17" ht="15.75" customHeight="1">
      <c r="A417" s="7"/>
      <c r="B417" s="417" t="s">
        <v>935</v>
      </c>
      <c r="C417" s="371"/>
      <c r="D417" s="371"/>
      <c r="E417" s="372"/>
      <c r="F417" s="29" t="s">
        <v>693</v>
      </c>
      <c r="G417" s="29" t="s">
        <v>693</v>
      </c>
      <c r="H417" s="29" t="s">
        <v>693</v>
      </c>
      <c r="I417" s="53"/>
      <c r="J417" s="53"/>
      <c r="K417" s="53"/>
      <c r="L417" s="242"/>
      <c r="M417" s="242"/>
      <c r="N417" s="242"/>
      <c r="O417" s="242"/>
      <c r="P417" s="242"/>
      <c r="Q417" s="7"/>
    </row>
    <row r="418" spans="1:17" ht="15.75" customHeight="1">
      <c r="A418" s="7"/>
      <c r="B418" s="417" t="s">
        <v>937</v>
      </c>
      <c r="C418" s="371"/>
      <c r="D418" s="371"/>
      <c r="E418" s="372"/>
      <c r="F418" s="264">
        <v>3.8</v>
      </c>
      <c r="G418" s="264">
        <v>3.68</v>
      </c>
      <c r="H418" s="264">
        <v>3.67</v>
      </c>
      <c r="I418" s="53"/>
      <c r="J418" s="53"/>
      <c r="K418" s="53"/>
      <c r="L418" s="242"/>
      <c r="M418" s="242"/>
      <c r="N418" s="242"/>
      <c r="O418" s="242"/>
      <c r="P418" s="242"/>
      <c r="Q418" s="7"/>
    </row>
    <row r="419" spans="1:17" ht="15.75" customHeight="1">
      <c r="A419" s="7"/>
      <c r="B419" s="417" t="s">
        <v>939</v>
      </c>
      <c r="C419" s="371"/>
      <c r="D419" s="371"/>
      <c r="E419" s="372"/>
      <c r="F419" s="29" t="s">
        <v>693</v>
      </c>
      <c r="G419" s="29" t="s">
        <v>693</v>
      </c>
      <c r="H419" s="29" t="s">
        <v>693</v>
      </c>
      <c r="I419" s="53"/>
      <c r="J419" s="53"/>
      <c r="K419" s="53"/>
      <c r="L419" s="242"/>
      <c r="M419" s="242"/>
      <c r="N419" s="242"/>
      <c r="O419" s="242"/>
      <c r="P419" s="242"/>
      <c r="Q419" s="7"/>
    </row>
    <row r="420" spans="1:17" ht="15.75" customHeight="1">
      <c r="A420" s="7"/>
      <c r="B420" s="417" t="s">
        <v>940</v>
      </c>
      <c r="C420" s="378"/>
      <c r="D420" s="379"/>
      <c r="E420" s="262" t="s">
        <v>941</v>
      </c>
      <c r="F420" s="264" t="s">
        <v>1360</v>
      </c>
      <c r="G420" s="264" t="s">
        <v>1361</v>
      </c>
      <c r="H420" s="264" t="s">
        <v>1362</v>
      </c>
      <c r="I420" s="53"/>
      <c r="J420" s="53"/>
      <c r="K420" s="53"/>
      <c r="L420" s="242"/>
      <c r="M420" s="242"/>
      <c r="N420" s="242"/>
      <c r="O420" s="242"/>
      <c r="P420" s="242"/>
      <c r="Q420" s="7"/>
    </row>
    <row r="421" spans="1:17" ht="15.75" customHeight="1">
      <c r="A421" s="7"/>
      <c r="B421" s="380"/>
      <c r="C421" s="381"/>
      <c r="D421" s="382"/>
      <c r="E421" s="262" t="s">
        <v>946</v>
      </c>
      <c r="F421" s="264" t="s">
        <v>1363</v>
      </c>
      <c r="G421" s="264" t="s">
        <v>1364</v>
      </c>
      <c r="H421" s="264" t="s">
        <v>1365</v>
      </c>
      <c r="I421" s="53"/>
      <c r="J421" s="53"/>
      <c r="K421" s="53"/>
      <c r="L421" s="242"/>
      <c r="M421" s="242"/>
      <c r="N421" s="242"/>
      <c r="O421" s="242"/>
      <c r="P421" s="242"/>
      <c r="Q421" s="7"/>
    </row>
    <row r="422" spans="1:17" ht="15.75" customHeight="1">
      <c r="A422" s="7"/>
      <c r="B422" s="417" t="s">
        <v>948</v>
      </c>
      <c r="C422" s="378"/>
      <c r="D422" s="379"/>
      <c r="E422" s="262" t="s">
        <v>941</v>
      </c>
      <c r="F422" s="264" t="s">
        <v>1366</v>
      </c>
      <c r="G422" s="264" t="s">
        <v>1367</v>
      </c>
      <c r="H422" s="264" t="s">
        <v>1368</v>
      </c>
      <c r="I422" s="53"/>
      <c r="J422" s="53"/>
      <c r="K422" s="53"/>
      <c r="L422" s="242"/>
      <c r="M422" s="242"/>
      <c r="N422" s="242"/>
      <c r="O422" s="242"/>
      <c r="P422" s="242"/>
      <c r="Q422" s="7"/>
    </row>
    <row r="423" spans="1:17" ht="15.75" customHeight="1">
      <c r="A423" s="7"/>
      <c r="B423" s="380"/>
      <c r="C423" s="381"/>
      <c r="D423" s="382"/>
      <c r="E423" s="262" t="s">
        <v>946</v>
      </c>
      <c r="F423" s="264" t="s">
        <v>1369</v>
      </c>
      <c r="G423" s="264" t="s">
        <v>1370</v>
      </c>
      <c r="H423" s="264" t="s">
        <v>1371</v>
      </c>
      <c r="I423" s="53"/>
      <c r="J423" s="53"/>
      <c r="K423" s="53"/>
      <c r="L423" s="242"/>
      <c r="M423" s="242"/>
      <c r="N423" s="242"/>
      <c r="O423" s="242"/>
      <c r="P423" s="242"/>
      <c r="Q423" s="7"/>
    </row>
    <row r="424" spans="1:17" ht="15.75" customHeight="1">
      <c r="A424" s="7"/>
      <c r="B424" s="419" t="s">
        <v>954</v>
      </c>
      <c r="C424" s="379"/>
      <c r="D424" s="262" t="s">
        <v>955</v>
      </c>
      <c r="E424" s="263" t="s">
        <v>956</v>
      </c>
      <c r="F424" s="264">
        <v>37</v>
      </c>
      <c r="G424" s="28">
        <v>38</v>
      </c>
      <c r="H424" s="28">
        <v>42</v>
      </c>
      <c r="I424" s="53"/>
      <c r="J424" s="53"/>
      <c r="K424" s="53"/>
      <c r="L424" s="242"/>
      <c r="M424" s="242"/>
      <c r="N424" s="242"/>
      <c r="O424" s="242"/>
      <c r="P424" s="242"/>
      <c r="Q424" s="7"/>
    </row>
    <row r="425" spans="1:17" ht="15.75" customHeight="1">
      <c r="A425" s="7"/>
      <c r="B425" s="386"/>
      <c r="C425" s="387"/>
      <c r="D425" s="262" t="s">
        <v>961</v>
      </c>
      <c r="E425" s="263" t="s">
        <v>956</v>
      </c>
      <c r="F425" s="264">
        <v>35</v>
      </c>
      <c r="G425" s="28">
        <v>36</v>
      </c>
      <c r="H425" s="28">
        <v>40</v>
      </c>
      <c r="I425" s="53"/>
      <c r="J425" s="53"/>
      <c r="K425" s="53"/>
      <c r="L425" s="242"/>
      <c r="M425" s="242"/>
      <c r="N425" s="242"/>
      <c r="O425" s="242"/>
      <c r="P425" s="242"/>
      <c r="Q425" s="7"/>
    </row>
    <row r="426" spans="1:17" ht="15.75" customHeight="1">
      <c r="A426" s="7"/>
      <c r="B426" s="380"/>
      <c r="C426" s="382"/>
      <c r="D426" s="262" t="s">
        <v>967</v>
      </c>
      <c r="E426" s="263" t="s">
        <v>956</v>
      </c>
      <c r="F426" s="264">
        <v>33</v>
      </c>
      <c r="G426" s="28">
        <v>34</v>
      </c>
      <c r="H426" s="28">
        <v>38</v>
      </c>
      <c r="I426" s="53"/>
      <c r="J426" s="53"/>
      <c r="K426" s="53"/>
      <c r="L426" s="242"/>
      <c r="M426" s="242"/>
      <c r="N426" s="242"/>
      <c r="O426" s="242"/>
      <c r="P426" s="242"/>
      <c r="Q426" s="7"/>
    </row>
    <row r="427" spans="1:17" ht="15.75" customHeight="1">
      <c r="A427" s="7"/>
      <c r="B427" s="419" t="s">
        <v>971</v>
      </c>
      <c r="C427" s="371"/>
      <c r="D427" s="372"/>
      <c r="E427" s="263" t="s">
        <v>956</v>
      </c>
      <c r="F427" s="28">
        <v>51</v>
      </c>
      <c r="G427" s="28">
        <v>52</v>
      </c>
      <c r="H427" s="28">
        <v>58</v>
      </c>
      <c r="I427" s="53"/>
      <c r="J427" s="53"/>
      <c r="K427" s="53"/>
      <c r="L427" s="242"/>
      <c r="M427" s="242"/>
      <c r="N427" s="242"/>
      <c r="O427" s="242"/>
      <c r="P427" s="242"/>
      <c r="Q427" s="7"/>
    </row>
    <row r="428" spans="1:17" ht="15.75" customHeight="1">
      <c r="A428" s="7"/>
      <c r="B428" s="438" t="s">
        <v>976</v>
      </c>
      <c r="C428" s="371"/>
      <c r="D428" s="371"/>
      <c r="E428" s="371"/>
      <c r="F428" s="371"/>
      <c r="G428" s="371"/>
      <c r="H428" s="372"/>
      <c r="I428" s="53"/>
      <c r="J428" s="53"/>
      <c r="K428" s="53"/>
      <c r="L428" s="242"/>
      <c r="M428" s="242"/>
      <c r="N428" s="242"/>
      <c r="O428" s="242"/>
      <c r="P428" s="242"/>
      <c r="Q428" s="7"/>
    </row>
    <row r="429" spans="1:17" ht="15.75" customHeight="1">
      <c r="A429" s="7"/>
      <c r="B429" s="421" t="s">
        <v>977</v>
      </c>
      <c r="C429" s="371"/>
      <c r="D429" s="371"/>
      <c r="E429" s="372"/>
      <c r="F429" s="422" t="s">
        <v>1165</v>
      </c>
      <c r="G429" s="371"/>
      <c r="H429" s="372"/>
      <c r="I429" s="53"/>
      <c r="J429" s="53"/>
      <c r="K429" s="53"/>
      <c r="L429" s="242"/>
      <c r="M429" s="242"/>
      <c r="N429" s="242"/>
      <c r="O429" s="242"/>
      <c r="P429" s="242"/>
      <c r="Q429" s="7"/>
    </row>
    <row r="430" spans="1:17" ht="15.75" customHeight="1">
      <c r="A430" s="7"/>
      <c r="B430" s="419" t="s">
        <v>979</v>
      </c>
      <c r="C430" s="379"/>
      <c r="D430" s="262" t="s">
        <v>980</v>
      </c>
      <c r="E430" s="262" t="s">
        <v>693</v>
      </c>
      <c r="F430" s="313">
        <v>3.6</v>
      </c>
      <c r="G430" s="313">
        <v>4.9000000000000004</v>
      </c>
      <c r="H430" s="313">
        <v>7.4</v>
      </c>
      <c r="I430" s="53"/>
      <c r="J430" s="53"/>
      <c r="K430" s="53"/>
      <c r="L430" s="242"/>
      <c r="M430" s="242"/>
      <c r="N430" s="242"/>
      <c r="O430" s="242"/>
      <c r="P430" s="242"/>
      <c r="Q430" s="7"/>
    </row>
    <row r="431" spans="1:17" ht="15.75" customHeight="1">
      <c r="A431" s="7"/>
      <c r="B431" s="380"/>
      <c r="C431" s="382"/>
      <c r="D431" s="262" t="s">
        <v>983</v>
      </c>
      <c r="E431" s="262" t="s">
        <v>693</v>
      </c>
      <c r="F431" s="28">
        <v>3.5</v>
      </c>
      <c r="G431" s="28">
        <v>4.7</v>
      </c>
      <c r="H431" s="28">
        <v>6.9</v>
      </c>
      <c r="I431" s="53"/>
      <c r="J431" s="53"/>
      <c r="K431" s="53"/>
      <c r="L431" s="242"/>
      <c r="M431" s="242"/>
      <c r="N431" s="242"/>
      <c r="O431" s="242"/>
      <c r="P431" s="242"/>
      <c r="Q431" s="7"/>
    </row>
    <row r="432" spans="1:17" ht="15.75" customHeight="1">
      <c r="A432" s="7"/>
      <c r="B432" s="419" t="s">
        <v>1166</v>
      </c>
      <c r="C432" s="379"/>
      <c r="D432" s="262" t="s">
        <v>980</v>
      </c>
      <c r="E432" s="262" t="s">
        <v>946</v>
      </c>
      <c r="F432" s="269">
        <v>792</v>
      </c>
      <c r="G432" s="269">
        <v>1078</v>
      </c>
      <c r="H432" s="269">
        <v>1628</v>
      </c>
      <c r="I432" s="53"/>
      <c r="J432" s="53"/>
      <c r="K432" s="53"/>
      <c r="L432" s="242"/>
      <c r="M432" s="242"/>
      <c r="N432" s="242"/>
      <c r="O432" s="242"/>
      <c r="P432" s="242"/>
      <c r="Q432" s="7"/>
    </row>
    <row r="433" spans="1:17" ht="15.75" customHeight="1">
      <c r="A433" s="7"/>
      <c r="B433" s="380"/>
      <c r="C433" s="382"/>
      <c r="D433" s="262" t="s">
        <v>983</v>
      </c>
      <c r="E433" s="262" t="s">
        <v>946</v>
      </c>
      <c r="F433" s="269">
        <v>770</v>
      </c>
      <c r="G433" s="269">
        <v>1034</v>
      </c>
      <c r="H433" s="269">
        <v>1518</v>
      </c>
      <c r="I433" s="53"/>
      <c r="J433" s="53"/>
      <c r="K433" s="53"/>
      <c r="L433" s="242"/>
      <c r="M433" s="242"/>
      <c r="N433" s="242"/>
      <c r="O433" s="242"/>
      <c r="P433" s="242"/>
      <c r="Q433" s="7"/>
    </row>
    <row r="434" spans="1:17" ht="15.75" customHeight="1">
      <c r="A434" s="7"/>
      <c r="B434" s="438" t="s">
        <v>987</v>
      </c>
      <c r="C434" s="371"/>
      <c r="D434" s="371"/>
      <c r="E434" s="371"/>
      <c r="F434" s="371"/>
      <c r="G434" s="371"/>
      <c r="H434" s="372"/>
      <c r="I434" s="53"/>
      <c r="J434" s="53"/>
      <c r="K434" s="53"/>
      <c r="L434" s="242"/>
      <c r="M434" s="242"/>
      <c r="N434" s="242"/>
      <c r="O434" s="242"/>
      <c r="P434" s="242"/>
      <c r="Q434" s="7"/>
    </row>
    <row r="435" spans="1:17" ht="15.75" customHeight="1">
      <c r="A435" s="7"/>
      <c r="B435" s="417" t="s">
        <v>1167</v>
      </c>
      <c r="C435" s="371"/>
      <c r="D435" s="372"/>
      <c r="E435" s="262" t="s">
        <v>991</v>
      </c>
      <c r="F435" s="264" t="s">
        <v>1168</v>
      </c>
      <c r="G435" s="264" t="s">
        <v>1372</v>
      </c>
      <c r="H435" s="264" t="s">
        <v>1373</v>
      </c>
      <c r="I435" s="53"/>
      <c r="J435" s="53"/>
      <c r="K435" s="53"/>
      <c r="L435" s="242"/>
      <c r="M435" s="242"/>
      <c r="N435" s="242"/>
      <c r="O435" s="242"/>
      <c r="P435" s="242"/>
      <c r="Q435" s="7"/>
    </row>
    <row r="436" spans="1:17" ht="15.75" customHeight="1">
      <c r="A436" s="7"/>
      <c r="B436" s="417" t="s">
        <v>996</v>
      </c>
      <c r="C436" s="371"/>
      <c r="D436" s="372"/>
      <c r="E436" s="262" t="s">
        <v>997</v>
      </c>
      <c r="F436" s="265">
        <v>20</v>
      </c>
      <c r="G436" s="265">
        <v>20</v>
      </c>
      <c r="H436" s="265">
        <v>30</v>
      </c>
      <c r="I436" s="53"/>
      <c r="J436" s="53"/>
      <c r="K436" s="53"/>
      <c r="L436" s="242"/>
      <c r="M436" s="242"/>
      <c r="N436" s="242"/>
      <c r="O436" s="242"/>
      <c r="P436" s="242"/>
      <c r="Q436" s="7"/>
    </row>
    <row r="437" spans="1:17" ht="15.75" customHeight="1">
      <c r="A437" s="7"/>
      <c r="B437" s="419" t="s">
        <v>998</v>
      </c>
      <c r="C437" s="372"/>
      <c r="D437" s="419" t="s">
        <v>999</v>
      </c>
      <c r="E437" s="372"/>
      <c r="F437" s="264" t="s">
        <v>1000</v>
      </c>
      <c r="G437" s="264" t="s">
        <v>1000</v>
      </c>
      <c r="H437" s="264" t="s">
        <v>1000</v>
      </c>
      <c r="I437" s="53"/>
      <c r="J437" s="53"/>
      <c r="K437" s="53"/>
      <c r="L437" s="242"/>
      <c r="M437" s="242"/>
      <c r="N437" s="242"/>
      <c r="O437" s="242"/>
      <c r="P437" s="242"/>
      <c r="Q437" s="7"/>
    </row>
    <row r="438" spans="1:17" ht="15.75" customHeight="1">
      <c r="A438" s="7"/>
      <c r="B438" s="417" t="s">
        <v>1001</v>
      </c>
      <c r="C438" s="371"/>
      <c r="D438" s="371"/>
      <c r="E438" s="372"/>
      <c r="F438" s="265" t="s">
        <v>1002</v>
      </c>
      <c r="G438" s="265" t="s">
        <v>1002</v>
      </c>
      <c r="H438" s="265" t="s">
        <v>1259</v>
      </c>
      <c r="I438" s="53"/>
      <c r="J438" s="53"/>
      <c r="K438" s="53"/>
      <c r="L438" s="242"/>
      <c r="M438" s="242"/>
      <c r="N438" s="242"/>
      <c r="O438" s="242"/>
      <c r="P438" s="242"/>
      <c r="Q438" s="7"/>
    </row>
    <row r="439" spans="1:17" ht="15.75" customHeight="1">
      <c r="A439" s="7"/>
      <c r="B439" s="417" t="s">
        <v>1005</v>
      </c>
      <c r="C439" s="371"/>
      <c r="D439" s="372"/>
      <c r="E439" s="262" t="s">
        <v>1006</v>
      </c>
      <c r="F439" s="28">
        <v>1.9</v>
      </c>
      <c r="G439" s="28">
        <v>1.9</v>
      </c>
      <c r="H439" s="28">
        <v>1.9</v>
      </c>
      <c r="I439" s="53"/>
      <c r="J439" s="53"/>
      <c r="K439" s="53"/>
      <c r="L439" s="242"/>
      <c r="M439" s="242"/>
      <c r="N439" s="242"/>
      <c r="O439" s="242"/>
      <c r="P439" s="242"/>
      <c r="Q439" s="7"/>
    </row>
    <row r="440" spans="1:17" ht="15.75" customHeight="1">
      <c r="A440" s="7"/>
      <c r="B440" s="417" t="s">
        <v>1007</v>
      </c>
      <c r="C440" s="371"/>
      <c r="D440" s="372"/>
      <c r="E440" s="262" t="s">
        <v>1006</v>
      </c>
      <c r="F440" s="28">
        <v>4.5</v>
      </c>
      <c r="G440" s="28">
        <v>4.5</v>
      </c>
      <c r="H440" s="28">
        <v>4.5</v>
      </c>
      <c r="I440" s="53"/>
      <c r="J440" s="53"/>
      <c r="K440" s="53"/>
      <c r="L440" s="242"/>
      <c r="M440" s="242"/>
      <c r="N440" s="242"/>
      <c r="O440" s="242"/>
      <c r="P440" s="242"/>
      <c r="Q440" s="7"/>
    </row>
    <row r="441" spans="1:17" ht="15.75" customHeight="1">
      <c r="A441" s="7"/>
      <c r="B441" s="438" t="s">
        <v>1008</v>
      </c>
      <c r="C441" s="371"/>
      <c r="D441" s="371"/>
      <c r="E441" s="371"/>
      <c r="F441" s="371"/>
      <c r="G441" s="371"/>
      <c r="H441" s="372"/>
      <c r="I441" s="53"/>
      <c r="J441" s="53"/>
      <c r="K441" s="53"/>
      <c r="L441" s="242"/>
      <c r="M441" s="242"/>
      <c r="N441" s="242"/>
      <c r="O441" s="242"/>
      <c r="P441" s="242"/>
      <c r="Q441" s="7"/>
    </row>
    <row r="442" spans="1:17" ht="15.75" customHeight="1">
      <c r="A442" s="7"/>
      <c r="B442" s="424" t="s">
        <v>1009</v>
      </c>
      <c r="C442" s="371"/>
      <c r="D442" s="372"/>
      <c r="E442" s="262" t="s">
        <v>1010</v>
      </c>
      <c r="F442" s="265" t="s">
        <v>1172</v>
      </c>
      <c r="G442" s="265" t="s">
        <v>1174</v>
      </c>
      <c r="H442" s="265" t="s">
        <v>1175</v>
      </c>
      <c r="I442" s="53"/>
      <c r="J442" s="53"/>
      <c r="K442" s="53"/>
      <c r="L442" s="242"/>
      <c r="M442" s="242"/>
      <c r="N442" s="242"/>
      <c r="O442" s="242"/>
      <c r="P442" s="242"/>
      <c r="Q442" s="7"/>
    </row>
    <row r="443" spans="1:17" ht="15.75" customHeight="1">
      <c r="A443" s="7"/>
      <c r="B443" s="419" t="s">
        <v>1016</v>
      </c>
      <c r="C443" s="371"/>
      <c r="D443" s="371"/>
      <c r="E443" s="372"/>
      <c r="F443" s="264" t="s">
        <v>1017</v>
      </c>
      <c r="G443" s="264" t="s">
        <v>1017</v>
      </c>
      <c r="H443" s="264" t="s">
        <v>1017</v>
      </c>
      <c r="I443" s="53"/>
      <c r="J443" s="53"/>
      <c r="K443" s="53"/>
      <c r="L443" s="242"/>
      <c r="M443" s="242"/>
      <c r="N443" s="242"/>
      <c r="O443" s="242"/>
      <c r="P443" s="242"/>
      <c r="Q443" s="7"/>
    </row>
    <row r="444" spans="1:17" ht="15.75" customHeight="1">
      <c r="A444" s="7"/>
      <c r="B444" s="417" t="s">
        <v>1018</v>
      </c>
      <c r="C444" s="371"/>
      <c r="D444" s="372"/>
      <c r="E444" s="262" t="s">
        <v>1019</v>
      </c>
      <c r="F444" s="28" t="s">
        <v>1374</v>
      </c>
      <c r="G444" s="28" t="s">
        <v>1375</v>
      </c>
      <c r="H444" s="28" t="s">
        <v>1269</v>
      </c>
      <c r="I444" s="53"/>
      <c r="J444" s="53"/>
      <c r="K444" s="53"/>
      <c r="L444" s="242"/>
      <c r="M444" s="242"/>
      <c r="N444" s="242"/>
      <c r="O444" s="242"/>
      <c r="P444" s="242"/>
      <c r="Q444" s="7"/>
    </row>
    <row r="445" spans="1:17" ht="15.75" customHeight="1">
      <c r="A445" s="7"/>
      <c r="B445" s="419" t="s">
        <v>1235</v>
      </c>
      <c r="C445" s="371"/>
      <c r="D445" s="372"/>
      <c r="E445" s="262" t="s">
        <v>946</v>
      </c>
      <c r="F445" s="265">
        <v>18</v>
      </c>
      <c r="G445" s="265">
        <v>18</v>
      </c>
      <c r="H445" s="265">
        <v>23</v>
      </c>
      <c r="I445" s="53"/>
      <c r="J445" s="53"/>
      <c r="K445" s="53"/>
      <c r="L445" s="242"/>
      <c r="M445" s="242"/>
      <c r="N445" s="242"/>
      <c r="O445" s="242"/>
      <c r="P445" s="242"/>
      <c r="Q445" s="7"/>
    </row>
    <row r="446" spans="1:17" ht="15.75" customHeight="1">
      <c r="A446" s="7"/>
      <c r="B446" s="419" t="s">
        <v>1030</v>
      </c>
      <c r="C446" s="371"/>
      <c r="D446" s="371"/>
      <c r="E446" s="372"/>
      <c r="F446" s="264" t="s">
        <v>1031</v>
      </c>
      <c r="G446" s="264" t="s">
        <v>1031</v>
      </c>
      <c r="H446" s="264" t="s">
        <v>1031</v>
      </c>
      <c r="I446" s="53"/>
      <c r="J446" s="53"/>
      <c r="K446" s="53"/>
      <c r="L446" s="242"/>
      <c r="M446" s="242"/>
      <c r="N446" s="242"/>
      <c r="O446" s="242"/>
      <c r="P446" s="242"/>
      <c r="Q446" s="7"/>
    </row>
    <row r="447" spans="1:17" ht="15.75" customHeight="1">
      <c r="A447" s="7"/>
      <c r="B447" s="419" t="s">
        <v>1032</v>
      </c>
      <c r="C447" s="371"/>
      <c r="D447" s="372"/>
      <c r="E447" s="262" t="s">
        <v>1019</v>
      </c>
      <c r="F447" s="265">
        <v>900</v>
      </c>
      <c r="G447" s="265">
        <v>900</v>
      </c>
      <c r="H447" s="265" t="s">
        <v>1376</v>
      </c>
      <c r="I447" s="53"/>
      <c r="J447" s="53"/>
      <c r="K447" s="53"/>
      <c r="L447" s="242"/>
      <c r="M447" s="242"/>
      <c r="N447" s="242"/>
      <c r="O447" s="242"/>
      <c r="P447" s="242"/>
      <c r="Q447" s="7"/>
    </row>
    <row r="448" spans="1:17" ht="15.75" customHeight="1">
      <c r="A448" s="7"/>
      <c r="B448" s="419" t="s">
        <v>1033</v>
      </c>
      <c r="C448" s="371"/>
      <c r="D448" s="372"/>
      <c r="E448" s="262" t="s">
        <v>946</v>
      </c>
      <c r="F448" s="265">
        <v>31</v>
      </c>
      <c r="G448" s="265">
        <v>31</v>
      </c>
      <c r="H448" s="265">
        <v>28</v>
      </c>
      <c r="I448" s="53"/>
      <c r="J448" s="53"/>
      <c r="K448" s="53"/>
      <c r="L448" s="242"/>
      <c r="M448" s="242"/>
      <c r="N448" s="242"/>
      <c r="O448" s="242"/>
      <c r="P448" s="242"/>
      <c r="Q448" s="7"/>
    </row>
    <row r="449" spans="1:17" ht="15.75" customHeight="1">
      <c r="A449" s="7"/>
      <c r="B449" s="438" t="s">
        <v>1035</v>
      </c>
      <c r="C449" s="371"/>
      <c r="D449" s="371"/>
      <c r="E449" s="371"/>
      <c r="F449" s="371"/>
      <c r="G449" s="371"/>
      <c r="H449" s="372"/>
      <c r="I449" s="53"/>
      <c r="J449" s="53"/>
      <c r="K449" s="53"/>
      <c r="L449" s="242"/>
      <c r="M449" s="242"/>
      <c r="N449" s="242"/>
      <c r="O449" s="242"/>
      <c r="P449" s="242"/>
      <c r="Q449" s="7"/>
    </row>
    <row r="450" spans="1:17" ht="15.75" customHeight="1">
      <c r="A450" s="7"/>
      <c r="B450" s="419" t="s">
        <v>1036</v>
      </c>
      <c r="C450" s="379"/>
      <c r="D450" s="262" t="s">
        <v>1037</v>
      </c>
      <c r="E450" s="262" t="s">
        <v>1038</v>
      </c>
      <c r="F450" s="33" t="s">
        <v>1039</v>
      </c>
      <c r="G450" s="33" t="s">
        <v>1039</v>
      </c>
      <c r="H450" s="33" t="s">
        <v>1039</v>
      </c>
      <c r="I450" s="53"/>
      <c r="J450" s="53"/>
      <c r="K450" s="53"/>
      <c r="L450" s="242"/>
      <c r="M450" s="242"/>
      <c r="N450" s="242"/>
      <c r="O450" s="242"/>
      <c r="P450" s="242"/>
      <c r="Q450" s="7"/>
    </row>
    <row r="451" spans="1:17" ht="15.75" customHeight="1">
      <c r="A451" s="7"/>
      <c r="B451" s="380"/>
      <c r="C451" s="382"/>
      <c r="D451" s="262" t="s">
        <v>1042</v>
      </c>
      <c r="E451" s="262" t="s">
        <v>1038</v>
      </c>
      <c r="F451" s="33" t="s">
        <v>1043</v>
      </c>
      <c r="G451" s="33" t="s">
        <v>1043</v>
      </c>
      <c r="H451" s="33" t="s">
        <v>1043</v>
      </c>
      <c r="I451" s="53"/>
      <c r="J451" s="53"/>
      <c r="K451" s="53"/>
      <c r="L451" s="242"/>
      <c r="M451" s="242"/>
      <c r="N451" s="242"/>
      <c r="O451" s="242"/>
      <c r="P451" s="242"/>
      <c r="Q451" s="7"/>
    </row>
    <row r="452" spans="1:17" ht="15.75" customHeight="1">
      <c r="A452" s="7"/>
      <c r="B452" s="417" t="s">
        <v>1046</v>
      </c>
      <c r="C452" s="371"/>
      <c r="D452" s="371"/>
      <c r="E452" s="372"/>
      <c r="F452" s="28" t="s">
        <v>1377</v>
      </c>
      <c r="G452" s="28" t="s">
        <v>1378</v>
      </c>
      <c r="H452" s="28" t="s">
        <v>1378</v>
      </c>
      <c r="I452" s="53"/>
      <c r="J452" s="53"/>
      <c r="K452" s="53"/>
      <c r="L452" s="242"/>
      <c r="M452" s="242"/>
      <c r="N452" s="242"/>
      <c r="O452" s="242"/>
      <c r="P452" s="242"/>
      <c r="Q452" s="7"/>
    </row>
    <row r="453" spans="1:17" ht="15.75" customHeight="1">
      <c r="A453" s="7"/>
      <c r="B453" s="424" t="s">
        <v>1183</v>
      </c>
      <c r="C453" s="371"/>
      <c r="D453" s="372"/>
      <c r="E453" s="56" t="s">
        <v>1052</v>
      </c>
      <c r="F453" s="28">
        <v>1</v>
      </c>
      <c r="G453" s="28">
        <v>1</v>
      </c>
      <c r="H453" s="28">
        <v>1</v>
      </c>
      <c r="I453" s="53"/>
      <c r="J453" s="53"/>
      <c r="K453" s="53"/>
      <c r="L453" s="242"/>
      <c r="M453" s="242"/>
      <c r="N453" s="242"/>
      <c r="O453" s="242"/>
      <c r="P453" s="242"/>
      <c r="Q453" s="7"/>
    </row>
    <row r="454" spans="1:17" ht="15.75" customHeight="1">
      <c r="A454" s="7"/>
      <c r="B454" s="424" t="s">
        <v>1184</v>
      </c>
      <c r="C454" s="371"/>
      <c r="D454" s="371"/>
      <c r="E454" s="372"/>
      <c r="F454" s="28" t="s">
        <v>1185</v>
      </c>
      <c r="G454" s="28" t="s">
        <v>1185</v>
      </c>
      <c r="H454" s="28" t="s">
        <v>1185</v>
      </c>
      <c r="I454" s="53"/>
      <c r="J454" s="53"/>
      <c r="K454" s="53"/>
      <c r="L454" s="242"/>
      <c r="M454" s="242"/>
      <c r="N454" s="242"/>
      <c r="O454" s="242"/>
      <c r="P454" s="242"/>
      <c r="Q454" s="7"/>
    </row>
    <row r="455" spans="1:17" ht="15.75" customHeight="1">
      <c r="A455" s="7"/>
      <c r="B455" s="438" t="s">
        <v>1050</v>
      </c>
      <c r="C455" s="371"/>
      <c r="D455" s="371"/>
      <c r="E455" s="371"/>
      <c r="F455" s="371"/>
      <c r="G455" s="371"/>
      <c r="H455" s="372"/>
      <c r="I455" s="53"/>
      <c r="J455" s="53"/>
      <c r="K455" s="53"/>
      <c r="L455" s="242"/>
      <c r="M455" s="242"/>
      <c r="N455" s="242"/>
      <c r="O455" s="242"/>
      <c r="P455" s="242"/>
      <c r="Q455" s="7"/>
    </row>
    <row r="456" spans="1:17" ht="15.75" customHeight="1">
      <c r="A456" s="7"/>
      <c r="B456" s="417" t="s">
        <v>1051</v>
      </c>
      <c r="C456" s="371"/>
      <c r="D456" s="372"/>
      <c r="E456" s="262" t="s">
        <v>1052</v>
      </c>
      <c r="F456" s="28">
        <v>15</v>
      </c>
      <c r="G456" s="28">
        <v>15</v>
      </c>
      <c r="H456" s="28">
        <v>15</v>
      </c>
      <c r="I456" s="53"/>
      <c r="J456" s="53"/>
      <c r="K456" s="53"/>
      <c r="L456" s="242"/>
      <c r="M456" s="242"/>
      <c r="N456" s="242"/>
      <c r="O456" s="242"/>
      <c r="P456" s="242"/>
      <c r="Q456" s="7"/>
    </row>
    <row r="457" spans="1:17" ht="15.75" customHeight="1">
      <c r="A457" s="7"/>
      <c r="B457" s="417" t="s">
        <v>1054</v>
      </c>
      <c r="C457" s="371"/>
      <c r="D457" s="372"/>
      <c r="E457" s="262" t="s">
        <v>1052</v>
      </c>
      <c r="F457" s="28">
        <v>5</v>
      </c>
      <c r="G457" s="28">
        <v>5</v>
      </c>
      <c r="H457" s="28">
        <v>5</v>
      </c>
      <c r="I457" s="53"/>
      <c r="J457" s="53"/>
      <c r="K457" s="53"/>
      <c r="L457" s="242"/>
      <c r="M457" s="242"/>
      <c r="N457" s="242"/>
      <c r="O457" s="242"/>
      <c r="P457" s="242"/>
      <c r="Q457" s="7"/>
    </row>
    <row r="458" spans="1:17" ht="15.75" customHeight="1">
      <c r="A458" s="7"/>
      <c r="B458" s="417" t="s">
        <v>1379</v>
      </c>
      <c r="C458" s="371"/>
      <c r="D458" s="371"/>
      <c r="E458" s="372"/>
      <c r="F458" s="28" t="s">
        <v>1187</v>
      </c>
      <c r="G458" s="28" t="s">
        <v>1187</v>
      </c>
      <c r="H458" s="28" t="s">
        <v>1187</v>
      </c>
      <c r="I458" s="53"/>
      <c r="J458" s="53"/>
      <c r="K458" s="53"/>
      <c r="L458" s="242"/>
      <c r="M458" s="242"/>
      <c r="N458" s="242"/>
      <c r="O458" s="242"/>
      <c r="P458" s="242"/>
      <c r="Q458" s="7"/>
    </row>
    <row r="459" spans="1:17" ht="15.75" customHeight="1">
      <c r="A459" s="7"/>
      <c r="B459" s="424" t="s">
        <v>1057</v>
      </c>
      <c r="C459" s="379"/>
      <c r="D459" s="36" t="s">
        <v>980</v>
      </c>
      <c r="E459" s="36" t="s">
        <v>1058</v>
      </c>
      <c r="F459" s="33" t="s">
        <v>1134</v>
      </c>
      <c r="G459" s="33" t="s">
        <v>1134</v>
      </c>
      <c r="H459" s="33" t="s">
        <v>1134</v>
      </c>
      <c r="I459" s="53"/>
      <c r="J459" s="53"/>
      <c r="K459" s="53"/>
      <c r="L459" s="242"/>
      <c r="M459" s="242"/>
      <c r="N459" s="242"/>
      <c r="O459" s="242"/>
      <c r="P459" s="242"/>
      <c r="Q459" s="7"/>
    </row>
    <row r="460" spans="1:17" ht="15.75" customHeight="1">
      <c r="A460" s="7"/>
      <c r="B460" s="380"/>
      <c r="C460" s="382"/>
      <c r="D460" s="36" t="s">
        <v>983</v>
      </c>
      <c r="E460" s="36" t="s">
        <v>1058</v>
      </c>
      <c r="F460" s="33" t="s">
        <v>1380</v>
      </c>
      <c r="G460" s="33" t="s">
        <v>1380</v>
      </c>
      <c r="H460" s="33" t="s">
        <v>1380</v>
      </c>
      <c r="I460" s="53"/>
      <c r="J460" s="53"/>
      <c r="K460" s="53"/>
      <c r="L460" s="242"/>
      <c r="M460" s="242"/>
      <c r="N460" s="242"/>
      <c r="O460" s="242"/>
      <c r="P460" s="242"/>
      <c r="Q460" s="7"/>
    </row>
    <row r="461" spans="1:17" ht="15.75" customHeight="1">
      <c r="A461" s="7"/>
      <c r="B461" s="419" t="s">
        <v>1061</v>
      </c>
      <c r="C461" s="371"/>
      <c r="D461" s="372"/>
      <c r="E461" s="262" t="s">
        <v>1062</v>
      </c>
      <c r="F461" s="265">
        <v>26</v>
      </c>
      <c r="G461" s="265">
        <v>35</v>
      </c>
      <c r="H461" s="265">
        <v>52</v>
      </c>
      <c r="I461" s="53"/>
      <c r="J461" s="53"/>
      <c r="K461" s="53"/>
      <c r="L461" s="242"/>
      <c r="M461" s="242"/>
      <c r="N461" s="242"/>
      <c r="O461" s="242"/>
      <c r="P461" s="242"/>
      <c r="Q461" s="7"/>
    </row>
    <row r="462" spans="1:17" ht="15.75" customHeight="1">
      <c r="A462" s="7"/>
      <c r="B462" s="419" t="s">
        <v>1275</v>
      </c>
      <c r="C462" s="379"/>
      <c r="D462" s="262" t="s">
        <v>1067</v>
      </c>
      <c r="E462" s="262" t="s">
        <v>1045</v>
      </c>
      <c r="F462" s="57" t="s">
        <v>1381</v>
      </c>
      <c r="G462" s="57" t="s">
        <v>1382</v>
      </c>
      <c r="H462" s="57" t="s">
        <v>1383</v>
      </c>
      <c r="I462" s="53"/>
      <c r="J462" s="53"/>
      <c r="K462" s="53"/>
      <c r="L462" s="242"/>
      <c r="M462" s="242"/>
      <c r="N462" s="242"/>
      <c r="O462" s="242"/>
      <c r="P462" s="242"/>
      <c r="Q462" s="7"/>
    </row>
    <row r="463" spans="1:17" ht="15.75" customHeight="1">
      <c r="A463" s="7"/>
      <c r="B463" s="380"/>
      <c r="C463" s="382"/>
      <c r="D463" s="262" t="s">
        <v>1073</v>
      </c>
      <c r="E463" s="262" t="s">
        <v>1045</v>
      </c>
      <c r="F463" s="57" t="s">
        <v>1384</v>
      </c>
      <c r="G463" s="57" t="s">
        <v>1384</v>
      </c>
      <c r="H463" s="57" t="s">
        <v>1343</v>
      </c>
      <c r="I463" s="53"/>
      <c r="J463" s="53"/>
      <c r="K463" s="53"/>
      <c r="L463" s="242"/>
      <c r="M463" s="242"/>
      <c r="N463" s="242"/>
      <c r="O463" s="242"/>
      <c r="P463" s="242"/>
      <c r="Q463" s="7"/>
    </row>
    <row r="464" spans="1:17" ht="15.75" customHeight="1">
      <c r="A464" s="7"/>
      <c r="B464" s="417" t="s">
        <v>1196</v>
      </c>
      <c r="C464" s="379"/>
      <c r="D464" s="262" t="s">
        <v>1067</v>
      </c>
      <c r="E464" s="262" t="s">
        <v>1079</v>
      </c>
      <c r="F464" s="57">
        <v>7</v>
      </c>
      <c r="G464" s="57">
        <v>8</v>
      </c>
      <c r="H464" s="58">
        <v>11</v>
      </c>
      <c r="I464" s="53"/>
      <c r="J464" s="53"/>
      <c r="K464" s="53"/>
      <c r="L464" s="242"/>
      <c r="M464" s="242"/>
      <c r="N464" s="242"/>
      <c r="O464" s="242"/>
      <c r="P464" s="242"/>
      <c r="Q464" s="7"/>
    </row>
    <row r="465" spans="1:17" ht="15.75" customHeight="1">
      <c r="A465" s="7"/>
      <c r="B465" s="380"/>
      <c r="C465" s="382"/>
      <c r="D465" s="262" t="s">
        <v>1073</v>
      </c>
      <c r="E465" s="262" t="s">
        <v>1079</v>
      </c>
      <c r="F465" s="57">
        <v>26</v>
      </c>
      <c r="G465" s="57">
        <v>28</v>
      </c>
      <c r="H465" s="58">
        <v>38</v>
      </c>
      <c r="I465" s="53"/>
      <c r="J465" s="53"/>
      <c r="K465" s="53"/>
      <c r="L465" s="242"/>
      <c r="M465" s="242"/>
      <c r="N465" s="242"/>
      <c r="O465" s="242"/>
      <c r="P465" s="242"/>
      <c r="Q465" s="7"/>
    </row>
    <row r="466" spans="1:17" ht="15.75" customHeight="1">
      <c r="A466" s="7"/>
      <c r="B466" s="59"/>
      <c r="C466" s="59"/>
      <c r="D466" s="60"/>
      <c r="E466" s="60"/>
      <c r="F466" s="61"/>
      <c r="G466" s="61"/>
      <c r="H466" s="62"/>
      <c r="I466" s="53"/>
      <c r="J466" s="53"/>
      <c r="K466" s="53"/>
      <c r="L466" s="242"/>
      <c r="M466" s="242"/>
      <c r="N466" s="242"/>
      <c r="O466" s="242"/>
      <c r="P466" s="242"/>
      <c r="Q466" s="7"/>
    </row>
    <row r="467" spans="1:17" ht="15.75" customHeight="1">
      <c r="A467" s="7"/>
      <c r="B467" s="59"/>
      <c r="C467" s="59"/>
      <c r="D467" s="60"/>
      <c r="E467" s="60"/>
      <c r="F467" s="61"/>
      <c r="G467" s="61"/>
      <c r="H467" s="62"/>
      <c r="I467" s="53"/>
      <c r="J467" s="53"/>
      <c r="K467" s="53"/>
      <c r="L467" s="242"/>
      <c r="M467" s="242"/>
      <c r="N467" s="242"/>
      <c r="O467" s="242"/>
      <c r="P467" s="242"/>
      <c r="Q467" s="7"/>
    </row>
    <row r="468" spans="1:17" ht="15.75" customHeight="1">
      <c r="A468" s="7"/>
      <c r="B468" s="27"/>
      <c r="C468" s="27"/>
      <c r="D468" s="59"/>
      <c r="E468" s="59"/>
      <c r="F468" s="60"/>
      <c r="G468" s="60"/>
      <c r="H468" s="61"/>
      <c r="I468" s="61"/>
      <c r="J468" s="62"/>
      <c r="K468" s="53"/>
      <c r="L468" s="46"/>
      <c r="M468" s="46"/>
      <c r="N468" s="242"/>
      <c r="O468" s="242"/>
      <c r="P468" s="242"/>
      <c r="Q468" s="7"/>
    </row>
    <row r="469" spans="1:17" ht="15.75" customHeight="1">
      <c r="A469" s="7"/>
      <c r="B469" s="430" t="s">
        <v>1357</v>
      </c>
      <c r="C469" s="393"/>
      <c r="D469" s="393"/>
      <c r="E469" s="393"/>
      <c r="F469" s="393"/>
      <c r="G469" s="393"/>
      <c r="H469" s="393"/>
      <c r="I469" s="393"/>
      <c r="J469" s="393"/>
      <c r="K469" s="393"/>
      <c r="L469" s="54"/>
      <c r="M469" s="46"/>
      <c r="N469" s="242"/>
      <c r="O469" s="242"/>
      <c r="P469" s="242"/>
      <c r="Q469" s="7"/>
    </row>
    <row r="470" spans="1:17" ht="15.75" customHeight="1">
      <c r="A470" s="7"/>
      <c r="B470" s="27"/>
      <c r="C470" s="27"/>
      <c r="D470" s="243"/>
      <c r="E470" s="243"/>
      <c r="F470" s="243"/>
      <c r="G470" s="243"/>
      <c r="H470" s="243"/>
      <c r="I470" s="243"/>
      <c r="J470" s="53"/>
      <c r="K470" s="53"/>
      <c r="L470" s="46"/>
      <c r="M470" s="46"/>
      <c r="N470" s="242"/>
      <c r="O470" s="242"/>
      <c r="P470" s="242"/>
      <c r="Q470" s="7"/>
    </row>
    <row r="471" spans="1:17" ht="15.75" customHeight="1">
      <c r="A471" s="7"/>
      <c r="B471" s="440" t="s">
        <v>23</v>
      </c>
      <c r="C471" s="371"/>
      <c r="D471" s="371"/>
      <c r="E471" s="372"/>
      <c r="F471" s="63" t="s">
        <v>1385</v>
      </c>
      <c r="G471" s="63" t="s">
        <v>1386</v>
      </c>
      <c r="H471" s="63" t="s">
        <v>1387</v>
      </c>
      <c r="I471" s="53"/>
      <c r="J471" s="53"/>
      <c r="K471" s="53"/>
      <c r="L471" s="242"/>
      <c r="M471" s="242"/>
      <c r="N471" s="242"/>
      <c r="O471" s="242"/>
      <c r="P471" s="242"/>
      <c r="Q471" s="7"/>
    </row>
    <row r="472" spans="1:17" ht="15.75" customHeight="1">
      <c r="A472" s="7"/>
      <c r="B472" s="417" t="s">
        <v>933</v>
      </c>
      <c r="C472" s="371"/>
      <c r="D472" s="371"/>
      <c r="E472" s="372"/>
      <c r="F472" s="264">
        <v>3.2</v>
      </c>
      <c r="G472" s="264">
        <v>3.22</v>
      </c>
      <c r="H472" s="264">
        <v>3.21</v>
      </c>
      <c r="I472" s="53"/>
      <c r="J472" s="53"/>
      <c r="K472" s="53"/>
      <c r="L472" s="242"/>
      <c r="M472" s="242"/>
      <c r="N472" s="242"/>
      <c r="O472" s="242"/>
      <c r="P472" s="242"/>
      <c r="Q472" s="7"/>
    </row>
    <row r="473" spans="1:17" ht="15.75" customHeight="1">
      <c r="A473" s="7"/>
      <c r="B473" s="417" t="s">
        <v>935</v>
      </c>
      <c r="C473" s="371"/>
      <c r="D473" s="371"/>
      <c r="E473" s="372"/>
      <c r="F473" s="29" t="s">
        <v>693</v>
      </c>
      <c r="G473" s="29" t="s">
        <v>693</v>
      </c>
      <c r="H473" s="29" t="s">
        <v>693</v>
      </c>
      <c r="I473" s="53"/>
      <c r="J473" s="53"/>
      <c r="K473" s="53"/>
      <c r="L473" s="242"/>
      <c r="M473" s="242"/>
      <c r="N473" s="242"/>
      <c r="O473" s="242"/>
      <c r="P473" s="242"/>
      <c r="Q473" s="7"/>
    </row>
    <row r="474" spans="1:17" ht="15.75" customHeight="1">
      <c r="A474" s="7"/>
      <c r="B474" s="417" t="s">
        <v>937</v>
      </c>
      <c r="C474" s="371"/>
      <c r="D474" s="371"/>
      <c r="E474" s="372"/>
      <c r="F474" s="264">
        <v>3.62</v>
      </c>
      <c r="G474" s="264">
        <v>3.62</v>
      </c>
      <c r="H474" s="264">
        <v>3.62</v>
      </c>
      <c r="I474" s="53"/>
      <c r="J474" s="53"/>
      <c r="K474" s="53"/>
      <c r="L474" s="242"/>
      <c r="M474" s="242"/>
      <c r="N474" s="242"/>
      <c r="O474" s="242"/>
      <c r="P474" s="242"/>
      <c r="Q474" s="7"/>
    </row>
    <row r="475" spans="1:17" ht="15.75" customHeight="1">
      <c r="A475" s="7"/>
      <c r="B475" s="417" t="s">
        <v>939</v>
      </c>
      <c r="C475" s="371"/>
      <c r="D475" s="371"/>
      <c r="E475" s="372"/>
      <c r="F475" s="29" t="s">
        <v>693</v>
      </c>
      <c r="G475" s="29" t="s">
        <v>693</v>
      </c>
      <c r="H475" s="29" t="s">
        <v>693</v>
      </c>
      <c r="I475" s="53"/>
      <c r="J475" s="53"/>
      <c r="K475" s="53"/>
      <c r="L475" s="242"/>
      <c r="M475" s="242"/>
      <c r="N475" s="242"/>
      <c r="O475" s="242"/>
      <c r="P475" s="242"/>
      <c r="Q475" s="7"/>
    </row>
    <row r="476" spans="1:17" ht="15.75" customHeight="1">
      <c r="A476" s="7"/>
      <c r="B476" s="417" t="s">
        <v>940</v>
      </c>
      <c r="C476" s="378"/>
      <c r="D476" s="379"/>
      <c r="E476" s="262" t="s">
        <v>941</v>
      </c>
      <c r="F476" s="264" t="s">
        <v>1148</v>
      </c>
      <c r="G476" s="264" t="s">
        <v>1388</v>
      </c>
      <c r="H476" s="264" t="s">
        <v>1389</v>
      </c>
      <c r="I476" s="53"/>
      <c r="J476" s="53"/>
      <c r="K476" s="53"/>
      <c r="L476" s="242"/>
      <c r="M476" s="242"/>
      <c r="N476" s="242"/>
      <c r="O476" s="242"/>
      <c r="P476" s="242"/>
      <c r="Q476" s="7"/>
    </row>
    <row r="477" spans="1:17" ht="15.75" customHeight="1">
      <c r="A477" s="7"/>
      <c r="B477" s="380"/>
      <c r="C477" s="381"/>
      <c r="D477" s="382"/>
      <c r="E477" s="262" t="s">
        <v>946</v>
      </c>
      <c r="F477" s="264">
        <v>2785</v>
      </c>
      <c r="G477" s="264">
        <v>3512</v>
      </c>
      <c r="H477" s="264">
        <v>5272</v>
      </c>
      <c r="I477" s="53"/>
      <c r="J477" s="53"/>
      <c r="K477" s="53"/>
      <c r="L477" s="242"/>
      <c r="M477" s="242"/>
      <c r="N477" s="242"/>
      <c r="O477" s="242"/>
      <c r="P477" s="242"/>
      <c r="Q477" s="7"/>
    </row>
    <row r="478" spans="1:17" ht="15.75" customHeight="1">
      <c r="A478" s="7"/>
      <c r="B478" s="417" t="s">
        <v>948</v>
      </c>
      <c r="C478" s="378"/>
      <c r="D478" s="379"/>
      <c r="E478" s="262" t="s">
        <v>941</v>
      </c>
      <c r="F478" s="264" t="s">
        <v>1390</v>
      </c>
      <c r="G478" s="264" t="s">
        <v>1391</v>
      </c>
      <c r="H478" s="264" t="s">
        <v>1392</v>
      </c>
      <c r="I478" s="53"/>
      <c r="J478" s="53"/>
      <c r="K478" s="53"/>
      <c r="L478" s="242"/>
      <c r="M478" s="242"/>
      <c r="N478" s="242"/>
      <c r="O478" s="242"/>
      <c r="P478" s="242"/>
      <c r="Q478" s="7"/>
    </row>
    <row r="479" spans="1:17" ht="15.75" customHeight="1">
      <c r="A479" s="7"/>
      <c r="B479" s="380"/>
      <c r="C479" s="381"/>
      <c r="D479" s="382"/>
      <c r="E479" s="262" t="s">
        <v>946</v>
      </c>
      <c r="F479" s="264">
        <v>2824</v>
      </c>
      <c r="G479" s="264">
        <v>3665</v>
      </c>
      <c r="H479" s="264">
        <v>5660</v>
      </c>
      <c r="I479" s="53"/>
      <c r="J479" s="53"/>
      <c r="K479" s="53"/>
      <c r="L479" s="242"/>
      <c r="M479" s="242"/>
      <c r="N479" s="242"/>
      <c r="O479" s="242"/>
      <c r="P479" s="242"/>
      <c r="Q479" s="7"/>
    </row>
    <row r="480" spans="1:17" ht="15.75" customHeight="1">
      <c r="A480" s="7"/>
      <c r="B480" s="419" t="s">
        <v>954</v>
      </c>
      <c r="C480" s="379"/>
      <c r="D480" s="262" t="s">
        <v>955</v>
      </c>
      <c r="E480" s="263" t="s">
        <v>956</v>
      </c>
      <c r="F480" s="264">
        <v>35</v>
      </c>
      <c r="G480" s="28">
        <v>38</v>
      </c>
      <c r="H480" s="28">
        <v>40</v>
      </c>
      <c r="I480" s="53"/>
      <c r="J480" s="53"/>
      <c r="K480" s="53"/>
      <c r="L480" s="242"/>
      <c r="M480" s="242"/>
      <c r="N480" s="242"/>
      <c r="O480" s="242"/>
      <c r="P480" s="242"/>
      <c r="Q480" s="7"/>
    </row>
    <row r="481" spans="1:17" ht="15.75" customHeight="1">
      <c r="A481" s="7"/>
      <c r="B481" s="386"/>
      <c r="C481" s="387"/>
      <c r="D481" s="262" t="s">
        <v>961</v>
      </c>
      <c r="E481" s="263" t="s">
        <v>956</v>
      </c>
      <c r="F481" s="265">
        <v>32</v>
      </c>
      <c r="G481" s="265">
        <v>33</v>
      </c>
      <c r="H481" s="265">
        <v>36</v>
      </c>
      <c r="I481" s="53"/>
      <c r="J481" s="53"/>
      <c r="K481" s="53"/>
      <c r="L481" s="242"/>
      <c r="M481" s="242"/>
      <c r="N481" s="242"/>
      <c r="O481" s="242"/>
      <c r="P481" s="242"/>
      <c r="Q481" s="7"/>
    </row>
    <row r="482" spans="1:17" ht="15.75" customHeight="1">
      <c r="A482" s="7"/>
      <c r="B482" s="380"/>
      <c r="C482" s="382"/>
      <c r="D482" s="262" t="s">
        <v>967</v>
      </c>
      <c r="E482" s="263" t="s">
        <v>956</v>
      </c>
      <c r="F482" s="265">
        <v>25</v>
      </c>
      <c r="G482" s="265">
        <v>26</v>
      </c>
      <c r="H482" s="265">
        <v>30</v>
      </c>
      <c r="I482" s="53"/>
      <c r="J482" s="53"/>
      <c r="K482" s="53"/>
      <c r="L482" s="242"/>
      <c r="M482" s="242"/>
      <c r="N482" s="242"/>
      <c r="O482" s="242"/>
      <c r="P482" s="242"/>
      <c r="Q482" s="7"/>
    </row>
    <row r="483" spans="1:17" ht="15.75" customHeight="1">
      <c r="A483" s="7"/>
      <c r="B483" s="419" t="s">
        <v>971</v>
      </c>
      <c r="C483" s="371"/>
      <c r="D483" s="372"/>
      <c r="E483" s="263" t="s">
        <v>956</v>
      </c>
      <c r="F483" s="28">
        <v>50</v>
      </c>
      <c r="G483" s="28">
        <v>50</v>
      </c>
      <c r="H483" s="28">
        <v>53</v>
      </c>
      <c r="I483" s="53"/>
      <c r="J483" s="53"/>
      <c r="K483" s="53"/>
      <c r="L483" s="242"/>
      <c r="M483" s="242"/>
      <c r="N483" s="242"/>
      <c r="O483" s="242"/>
      <c r="P483" s="242"/>
      <c r="Q483" s="7"/>
    </row>
    <row r="484" spans="1:17" ht="15.75" customHeight="1">
      <c r="A484" s="7"/>
      <c r="B484" s="439" t="s">
        <v>976</v>
      </c>
      <c r="C484" s="371"/>
      <c r="D484" s="371"/>
      <c r="E484" s="371"/>
      <c r="F484" s="371"/>
      <c r="G484" s="371"/>
      <c r="H484" s="372"/>
      <c r="I484" s="53"/>
      <c r="J484" s="53"/>
      <c r="K484" s="53"/>
      <c r="L484" s="242"/>
      <c r="M484" s="242"/>
      <c r="N484" s="242"/>
      <c r="O484" s="242"/>
      <c r="P484" s="242"/>
      <c r="Q484" s="7"/>
    </row>
    <row r="485" spans="1:17" ht="15.75" customHeight="1">
      <c r="A485" s="7"/>
      <c r="B485" s="421" t="s">
        <v>977</v>
      </c>
      <c r="C485" s="371"/>
      <c r="D485" s="371"/>
      <c r="E485" s="372"/>
      <c r="F485" s="422" t="s">
        <v>1165</v>
      </c>
      <c r="G485" s="371"/>
      <c r="H485" s="372"/>
      <c r="I485" s="53"/>
      <c r="J485" s="53"/>
      <c r="K485" s="53"/>
      <c r="L485" s="242"/>
      <c r="M485" s="242"/>
      <c r="N485" s="242"/>
      <c r="O485" s="242"/>
      <c r="P485" s="242"/>
      <c r="Q485" s="7"/>
    </row>
    <row r="486" spans="1:17" ht="15.75" customHeight="1">
      <c r="A486" s="7"/>
      <c r="B486" s="419" t="s">
        <v>979</v>
      </c>
      <c r="C486" s="379"/>
      <c r="D486" s="262" t="s">
        <v>980</v>
      </c>
      <c r="E486" s="262" t="s">
        <v>693</v>
      </c>
      <c r="F486" s="313">
        <v>3.8</v>
      </c>
      <c r="G486" s="313">
        <v>5</v>
      </c>
      <c r="H486" s="313">
        <v>7.7</v>
      </c>
      <c r="I486" s="53"/>
      <c r="J486" s="53"/>
      <c r="K486" s="53"/>
      <c r="L486" s="242"/>
      <c r="M486" s="242"/>
      <c r="N486" s="242"/>
      <c r="O486" s="242"/>
      <c r="P486" s="242"/>
      <c r="Q486" s="7"/>
    </row>
    <row r="487" spans="1:17" ht="15.75" customHeight="1">
      <c r="A487" s="7"/>
      <c r="B487" s="380"/>
      <c r="C487" s="382"/>
      <c r="D487" s="262" t="s">
        <v>983</v>
      </c>
      <c r="E487" s="262" t="s">
        <v>693</v>
      </c>
      <c r="F487" s="28">
        <v>3.6</v>
      </c>
      <c r="G487" s="28">
        <v>4.7</v>
      </c>
      <c r="H487" s="28">
        <v>7.5</v>
      </c>
      <c r="I487" s="53"/>
      <c r="J487" s="53"/>
      <c r="K487" s="53"/>
      <c r="L487" s="242"/>
      <c r="M487" s="242"/>
      <c r="N487" s="242"/>
      <c r="O487" s="242"/>
      <c r="P487" s="242"/>
      <c r="Q487" s="7"/>
    </row>
    <row r="488" spans="1:17" ht="15.75" customHeight="1">
      <c r="A488" s="7"/>
      <c r="B488" s="419" t="s">
        <v>1166</v>
      </c>
      <c r="C488" s="379"/>
      <c r="D488" s="262" t="s">
        <v>980</v>
      </c>
      <c r="E488" s="262" t="s">
        <v>946</v>
      </c>
      <c r="F488" s="269">
        <v>870</v>
      </c>
      <c r="G488" s="269">
        <v>1090</v>
      </c>
      <c r="H488" s="269">
        <v>1640</v>
      </c>
      <c r="I488" s="53"/>
      <c r="J488" s="53"/>
      <c r="K488" s="53"/>
      <c r="L488" s="242"/>
      <c r="M488" s="242"/>
      <c r="N488" s="242"/>
      <c r="O488" s="242"/>
      <c r="P488" s="242"/>
      <c r="Q488" s="7"/>
    </row>
    <row r="489" spans="1:17" ht="15.75" customHeight="1">
      <c r="A489" s="7"/>
      <c r="B489" s="380"/>
      <c r="C489" s="382"/>
      <c r="D489" s="262" t="s">
        <v>983</v>
      </c>
      <c r="E489" s="262" t="s">
        <v>946</v>
      </c>
      <c r="F489" s="269">
        <v>780</v>
      </c>
      <c r="G489" s="269">
        <v>1010</v>
      </c>
      <c r="H489" s="269">
        <v>1560</v>
      </c>
      <c r="I489" s="53"/>
      <c r="J489" s="53"/>
      <c r="K489" s="53"/>
      <c r="L489" s="242"/>
      <c r="M489" s="242"/>
      <c r="N489" s="242"/>
      <c r="O489" s="242"/>
      <c r="P489" s="242"/>
      <c r="Q489" s="7"/>
    </row>
    <row r="490" spans="1:17" ht="15.75" customHeight="1">
      <c r="A490" s="7"/>
      <c r="B490" s="439" t="s">
        <v>987</v>
      </c>
      <c r="C490" s="371"/>
      <c r="D490" s="371"/>
      <c r="E490" s="371"/>
      <c r="F490" s="371"/>
      <c r="G490" s="371"/>
      <c r="H490" s="372"/>
      <c r="I490" s="53"/>
      <c r="J490" s="53"/>
      <c r="K490" s="53"/>
      <c r="L490" s="242"/>
      <c r="M490" s="242"/>
      <c r="N490" s="242"/>
      <c r="O490" s="242"/>
      <c r="P490" s="242"/>
      <c r="Q490" s="7"/>
    </row>
    <row r="491" spans="1:17" ht="15.75" customHeight="1">
      <c r="A491" s="7"/>
      <c r="B491" s="417" t="s">
        <v>1167</v>
      </c>
      <c r="C491" s="371"/>
      <c r="D491" s="372"/>
      <c r="E491" s="262" t="s">
        <v>991</v>
      </c>
      <c r="F491" s="264" t="s">
        <v>1168</v>
      </c>
      <c r="G491" s="264" t="s">
        <v>1372</v>
      </c>
      <c r="H491" s="264" t="s">
        <v>1373</v>
      </c>
      <c r="I491" s="53"/>
      <c r="J491" s="53"/>
      <c r="K491" s="53"/>
      <c r="L491" s="242"/>
      <c r="M491" s="242"/>
      <c r="N491" s="242"/>
      <c r="O491" s="242"/>
      <c r="P491" s="242"/>
      <c r="Q491" s="7"/>
    </row>
    <row r="492" spans="1:17" ht="15.75" customHeight="1">
      <c r="A492" s="7"/>
      <c r="B492" s="417" t="s">
        <v>996</v>
      </c>
      <c r="C492" s="371"/>
      <c r="D492" s="372"/>
      <c r="E492" s="262" t="s">
        <v>997</v>
      </c>
      <c r="F492" s="265">
        <v>20</v>
      </c>
      <c r="G492" s="265">
        <v>20</v>
      </c>
      <c r="H492" s="265">
        <v>30</v>
      </c>
      <c r="I492" s="53"/>
      <c r="J492" s="53"/>
      <c r="K492" s="53"/>
      <c r="L492" s="242"/>
      <c r="M492" s="242"/>
      <c r="N492" s="242"/>
      <c r="O492" s="242"/>
      <c r="P492" s="242"/>
      <c r="Q492" s="7"/>
    </row>
    <row r="493" spans="1:17" ht="15.75" customHeight="1">
      <c r="A493" s="7"/>
      <c r="B493" s="419" t="s">
        <v>998</v>
      </c>
      <c r="C493" s="372"/>
      <c r="D493" s="419" t="s">
        <v>999</v>
      </c>
      <c r="E493" s="372"/>
      <c r="F493" s="264" t="s">
        <v>1000</v>
      </c>
      <c r="G493" s="264" t="s">
        <v>1000</v>
      </c>
      <c r="H493" s="264" t="s">
        <v>1000</v>
      </c>
      <c r="I493" s="53"/>
      <c r="J493" s="53"/>
      <c r="K493" s="53"/>
      <c r="L493" s="242"/>
      <c r="M493" s="242"/>
      <c r="N493" s="242"/>
      <c r="O493" s="242"/>
      <c r="P493" s="242"/>
      <c r="Q493" s="7"/>
    </row>
    <row r="494" spans="1:17" ht="15.75" customHeight="1">
      <c r="A494" s="7"/>
      <c r="B494" s="417" t="s">
        <v>1001</v>
      </c>
      <c r="C494" s="371"/>
      <c r="D494" s="371"/>
      <c r="E494" s="372"/>
      <c r="F494" s="265" t="s">
        <v>1393</v>
      </c>
      <c r="G494" s="265" t="s">
        <v>1393</v>
      </c>
      <c r="H494" s="265" t="s">
        <v>1394</v>
      </c>
      <c r="I494" s="53"/>
      <c r="J494" s="53"/>
      <c r="K494" s="53"/>
      <c r="L494" s="242"/>
      <c r="M494" s="242"/>
      <c r="N494" s="242"/>
      <c r="O494" s="242"/>
      <c r="P494" s="242"/>
      <c r="Q494" s="7"/>
    </row>
    <row r="495" spans="1:17" ht="15.75" customHeight="1">
      <c r="A495" s="7"/>
      <c r="B495" s="417" t="s">
        <v>1005</v>
      </c>
      <c r="C495" s="371"/>
      <c r="D495" s="372"/>
      <c r="E495" s="262" t="s">
        <v>1006</v>
      </c>
      <c r="F495" s="28">
        <v>1.9</v>
      </c>
      <c r="G495" s="28">
        <v>1.9</v>
      </c>
      <c r="H495" s="28">
        <v>1.9</v>
      </c>
      <c r="I495" s="53"/>
      <c r="J495" s="53"/>
      <c r="K495" s="53"/>
      <c r="L495" s="242"/>
      <c r="M495" s="242"/>
      <c r="N495" s="242"/>
      <c r="O495" s="242"/>
      <c r="P495" s="242"/>
      <c r="Q495" s="7"/>
    </row>
    <row r="496" spans="1:17" ht="15.75" customHeight="1">
      <c r="A496" s="7"/>
      <c r="B496" s="417" t="s">
        <v>1007</v>
      </c>
      <c r="C496" s="371"/>
      <c r="D496" s="372"/>
      <c r="E496" s="262" t="s">
        <v>1006</v>
      </c>
      <c r="F496" s="28">
        <v>4.5</v>
      </c>
      <c r="G496" s="28">
        <v>4.5</v>
      </c>
      <c r="H496" s="28">
        <v>4.5</v>
      </c>
      <c r="I496" s="53"/>
      <c r="J496" s="53"/>
      <c r="K496" s="53"/>
      <c r="L496" s="242"/>
      <c r="M496" s="242"/>
      <c r="N496" s="242"/>
      <c r="O496" s="242"/>
      <c r="P496" s="242"/>
      <c r="Q496" s="7"/>
    </row>
    <row r="497" spans="1:17" ht="15.75" customHeight="1">
      <c r="A497" s="7"/>
      <c r="B497" s="439" t="s">
        <v>1008</v>
      </c>
      <c r="C497" s="371"/>
      <c r="D497" s="371"/>
      <c r="E497" s="371"/>
      <c r="F497" s="371"/>
      <c r="G497" s="371"/>
      <c r="H497" s="372"/>
      <c r="I497" s="53"/>
      <c r="J497" s="53"/>
      <c r="K497" s="53"/>
      <c r="L497" s="242"/>
      <c r="M497" s="242"/>
      <c r="N497" s="242"/>
      <c r="O497" s="242"/>
      <c r="P497" s="242"/>
      <c r="Q497" s="7"/>
    </row>
    <row r="498" spans="1:17" ht="15.75" customHeight="1">
      <c r="A498" s="7"/>
      <c r="B498" s="441" t="s">
        <v>1009</v>
      </c>
      <c r="C498" s="371"/>
      <c r="D498" s="372"/>
      <c r="E498" s="262" t="s">
        <v>1010</v>
      </c>
      <c r="F498" s="265" t="s">
        <v>1172</v>
      </c>
      <c r="G498" s="265" t="s">
        <v>1174</v>
      </c>
      <c r="H498" s="265" t="s">
        <v>1175</v>
      </c>
      <c r="I498" s="53"/>
      <c r="J498" s="53"/>
      <c r="K498" s="53"/>
      <c r="L498" s="242"/>
      <c r="M498" s="242"/>
      <c r="N498" s="242"/>
      <c r="O498" s="242"/>
      <c r="P498" s="242"/>
      <c r="Q498" s="7"/>
    </row>
    <row r="499" spans="1:17" ht="15.75" customHeight="1">
      <c r="A499" s="7"/>
      <c r="B499" s="419" t="s">
        <v>1016</v>
      </c>
      <c r="C499" s="371"/>
      <c r="D499" s="371"/>
      <c r="E499" s="372"/>
      <c r="F499" s="264" t="s">
        <v>1017</v>
      </c>
      <c r="G499" s="264" t="s">
        <v>1017</v>
      </c>
      <c r="H499" s="264" t="s">
        <v>1017</v>
      </c>
      <c r="I499" s="53"/>
      <c r="J499" s="53"/>
      <c r="K499" s="53"/>
      <c r="L499" s="242"/>
      <c r="M499" s="242"/>
      <c r="N499" s="242"/>
      <c r="O499" s="242"/>
      <c r="P499" s="242"/>
      <c r="Q499" s="7"/>
    </row>
    <row r="500" spans="1:17" ht="15.75" customHeight="1">
      <c r="A500" s="7"/>
      <c r="B500" s="417" t="s">
        <v>1176</v>
      </c>
      <c r="C500" s="371"/>
      <c r="D500" s="372"/>
      <c r="E500" s="262" t="s">
        <v>1019</v>
      </c>
      <c r="F500" s="28" t="s">
        <v>1395</v>
      </c>
      <c r="G500" s="28" t="s">
        <v>1396</v>
      </c>
      <c r="H500" s="28" t="s">
        <v>1397</v>
      </c>
      <c r="I500" s="53"/>
      <c r="J500" s="53"/>
      <c r="K500" s="53"/>
      <c r="L500" s="242"/>
      <c r="M500" s="242"/>
      <c r="N500" s="242"/>
      <c r="O500" s="242"/>
      <c r="P500" s="242"/>
      <c r="Q500" s="7"/>
    </row>
    <row r="501" spans="1:17" ht="15.75" customHeight="1">
      <c r="A501" s="7"/>
      <c r="B501" s="419" t="s">
        <v>1235</v>
      </c>
      <c r="C501" s="371"/>
      <c r="D501" s="372"/>
      <c r="E501" s="262" t="s">
        <v>946</v>
      </c>
      <c r="F501" s="265">
        <v>18</v>
      </c>
      <c r="G501" s="265">
        <v>18</v>
      </c>
      <c r="H501" s="265">
        <v>26</v>
      </c>
      <c r="I501" s="53"/>
      <c r="J501" s="53"/>
      <c r="K501" s="53"/>
      <c r="L501" s="242"/>
      <c r="M501" s="242"/>
      <c r="N501" s="242"/>
      <c r="O501" s="242"/>
      <c r="P501" s="242"/>
      <c r="Q501" s="7"/>
    </row>
    <row r="502" spans="1:17" ht="15.75" customHeight="1">
      <c r="A502" s="7"/>
      <c r="B502" s="419" t="s">
        <v>1030</v>
      </c>
      <c r="C502" s="371"/>
      <c r="D502" s="371"/>
      <c r="E502" s="372"/>
      <c r="F502" s="264" t="s">
        <v>1180</v>
      </c>
      <c r="G502" s="264" t="s">
        <v>1180</v>
      </c>
      <c r="H502" s="264" t="s">
        <v>1180</v>
      </c>
      <c r="I502" s="53"/>
      <c r="J502" s="53"/>
      <c r="K502" s="53"/>
      <c r="L502" s="242"/>
      <c r="M502" s="242"/>
      <c r="N502" s="242"/>
      <c r="O502" s="242"/>
      <c r="P502" s="242"/>
      <c r="Q502" s="7"/>
    </row>
    <row r="503" spans="1:17" ht="15.75" customHeight="1">
      <c r="A503" s="7"/>
      <c r="B503" s="419" t="s">
        <v>1032</v>
      </c>
      <c r="C503" s="371"/>
      <c r="D503" s="372"/>
      <c r="E503" s="262" t="s">
        <v>1019</v>
      </c>
      <c r="F503" s="265">
        <v>860</v>
      </c>
      <c r="G503" s="265">
        <v>860</v>
      </c>
      <c r="H503" s="265">
        <v>860</v>
      </c>
      <c r="I503" s="53"/>
      <c r="J503" s="53"/>
      <c r="K503" s="53"/>
      <c r="L503" s="242"/>
      <c r="M503" s="242"/>
      <c r="N503" s="242"/>
      <c r="O503" s="242"/>
      <c r="P503" s="242"/>
      <c r="Q503" s="7"/>
    </row>
    <row r="504" spans="1:17" ht="15.75" customHeight="1">
      <c r="A504" s="7"/>
      <c r="B504" s="419" t="s">
        <v>1033</v>
      </c>
      <c r="C504" s="371"/>
      <c r="D504" s="372"/>
      <c r="E504" s="262" t="s">
        <v>946</v>
      </c>
      <c r="F504" s="265">
        <v>25</v>
      </c>
      <c r="G504" s="265">
        <v>25</v>
      </c>
      <c r="H504" s="265">
        <v>25</v>
      </c>
      <c r="I504" s="53"/>
      <c r="J504" s="53"/>
      <c r="K504" s="53"/>
      <c r="L504" s="242"/>
      <c r="M504" s="242"/>
      <c r="N504" s="242"/>
      <c r="O504" s="242"/>
      <c r="P504" s="242"/>
      <c r="Q504" s="7"/>
    </row>
    <row r="505" spans="1:17" ht="15.75" customHeight="1">
      <c r="A505" s="7"/>
      <c r="B505" s="439" t="s">
        <v>1035</v>
      </c>
      <c r="C505" s="371"/>
      <c r="D505" s="371"/>
      <c r="E505" s="371"/>
      <c r="F505" s="371"/>
      <c r="G505" s="371"/>
      <c r="H505" s="372"/>
      <c r="I505" s="53"/>
      <c r="J505" s="53"/>
      <c r="K505" s="53"/>
      <c r="L505" s="242"/>
      <c r="M505" s="242"/>
      <c r="N505" s="242"/>
      <c r="O505" s="242"/>
      <c r="P505" s="242"/>
      <c r="Q505" s="7"/>
    </row>
    <row r="506" spans="1:17" ht="15.75" customHeight="1">
      <c r="A506" s="7"/>
      <c r="B506" s="419" t="s">
        <v>1036</v>
      </c>
      <c r="C506" s="379"/>
      <c r="D506" s="262" t="s">
        <v>1037</v>
      </c>
      <c r="E506" s="262" t="s">
        <v>1038</v>
      </c>
      <c r="F506" s="33" t="s">
        <v>1039</v>
      </c>
      <c r="G506" s="33" t="s">
        <v>1039</v>
      </c>
      <c r="H506" s="33" t="s">
        <v>1039</v>
      </c>
      <c r="I506" s="53"/>
      <c r="J506" s="53"/>
      <c r="K506" s="53"/>
      <c r="L506" s="242"/>
      <c r="M506" s="242"/>
      <c r="N506" s="242"/>
      <c r="O506" s="242"/>
      <c r="P506" s="242"/>
      <c r="Q506" s="7"/>
    </row>
    <row r="507" spans="1:17" ht="15.75" customHeight="1">
      <c r="A507" s="7"/>
      <c r="B507" s="380"/>
      <c r="C507" s="382"/>
      <c r="D507" s="262" t="s">
        <v>1042</v>
      </c>
      <c r="E507" s="262" t="s">
        <v>1038</v>
      </c>
      <c r="F507" s="33" t="s">
        <v>1043</v>
      </c>
      <c r="G507" s="33" t="s">
        <v>1043</v>
      </c>
      <c r="H507" s="33" t="s">
        <v>1043</v>
      </c>
      <c r="I507" s="53"/>
      <c r="J507" s="53"/>
      <c r="K507" s="53"/>
      <c r="L507" s="242"/>
      <c r="M507" s="242"/>
      <c r="N507" s="242"/>
      <c r="O507" s="242"/>
      <c r="P507" s="242"/>
      <c r="Q507" s="7"/>
    </row>
    <row r="508" spans="1:17" ht="15.75" customHeight="1">
      <c r="A508" s="7"/>
      <c r="B508" s="417" t="s">
        <v>1046</v>
      </c>
      <c r="C508" s="371"/>
      <c r="D508" s="371"/>
      <c r="E508" s="372"/>
      <c r="F508" s="28" t="s">
        <v>1398</v>
      </c>
      <c r="G508" s="28" t="s">
        <v>1378</v>
      </c>
      <c r="H508" s="28" t="s">
        <v>1378</v>
      </c>
      <c r="I508" s="53"/>
      <c r="J508" s="53"/>
      <c r="K508" s="53"/>
      <c r="L508" s="242"/>
      <c r="M508" s="242"/>
      <c r="N508" s="242"/>
      <c r="O508" s="242"/>
      <c r="P508" s="242"/>
      <c r="Q508" s="7"/>
    </row>
    <row r="509" spans="1:17" ht="15.75" customHeight="1">
      <c r="A509" s="7"/>
      <c r="B509" s="441" t="s">
        <v>1183</v>
      </c>
      <c r="C509" s="371"/>
      <c r="D509" s="372"/>
      <c r="E509" s="64" t="s">
        <v>1052</v>
      </c>
      <c r="F509" s="28">
        <v>2</v>
      </c>
      <c r="G509" s="28">
        <v>2</v>
      </c>
      <c r="H509" s="28">
        <v>2</v>
      </c>
      <c r="I509" s="53"/>
      <c r="J509" s="53"/>
      <c r="K509" s="53"/>
      <c r="L509" s="242"/>
      <c r="M509" s="242"/>
      <c r="N509" s="242"/>
      <c r="O509" s="242"/>
      <c r="P509" s="242"/>
      <c r="Q509" s="7"/>
    </row>
    <row r="510" spans="1:17" ht="15.75" customHeight="1">
      <c r="A510" s="7"/>
      <c r="B510" s="441" t="s">
        <v>1184</v>
      </c>
      <c r="C510" s="371"/>
      <c r="D510" s="371"/>
      <c r="E510" s="372"/>
      <c r="F510" s="28" t="s">
        <v>1185</v>
      </c>
      <c r="G510" s="28" t="s">
        <v>1185</v>
      </c>
      <c r="H510" s="28" t="s">
        <v>1185</v>
      </c>
      <c r="I510" s="53"/>
      <c r="J510" s="53"/>
      <c r="K510" s="53"/>
      <c r="L510" s="242"/>
      <c r="M510" s="242"/>
      <c r="N510" s="242"/>
      <c r="O510" s="242"/>
      <c r="P510" s="242"/>
      <c r="Q510" s="7"/>
    </row>
    <row r="511" spans="1:17" ht="15.75" customHeight="1">
      <c r="A511" s="7"/>
      <c r="B511" s="439" t="s">
        <v>1050</v>
      </c>
      <c r="C511" s="371"/>
      <c r="D511" s="371"/>
      <c r="E511" s="371"/>
      <c r="F511" s="371"/>
      <c r="G511" s="371"/>
      <c r="H511" s="372"/>
      <c r="I511" s="53"/>
      <c r="J511" s="53"/>
      <c r="K511" s="53"/>
      <c r="L511" s="242"/>
      <c r="M511" s="242"/>
      <c r="N511" s="242"/>
      <c r="O511" s="242"/>
      <c r="P511" s="242"/>
      <c r="Q511" s="7"/>
    </row>
    <row r="512" spans="1:17" ht="15.75" customHeight="1">
      <c r="A512" s="7"/>
      <c r="B512" s="417" t="s">
        <v>1051</v>
      </c>
      <c r="C512" s="371"/>
      <c r="D512" s="372"/>
      <c r="E512" s="262" t="s">
        <v>1052</v>
      </c>
      <c r="F512" s="28">
        <v>15</v>
      </c>
      <c r="G512" s="28">
        <v>15</v>
      </c>
      <c r="H512" s="28">
        <v>15</v>
      </c>
      <c r="I512" s="53"/>
      <c r="J512" s="53"/>
      <c r="K512" s="53"/>
      <c r="L512" s="242"/>
      <c r="M512" s="242"/>
      <c r="N512" s="242"/>
      <c r="O512" s="242"/>
      <c r="P512" s="242"/>
      <c r="Q512" s="7"/>
    </row>
    <row r="513" spans="1:17" ht="15.75" customHeight="1">
      <c r="A513" s="7"/>
      <c r="B513" s="417" t="s">
        <v>1054</v>
      </c>
      <c r="C513" s="371"/>
      <c r="D513" s="372"/>
      <c r="E513" s="262" t="s">
        <v>1052</v>
      </c>
      <c r="F513" s="28">
        <v>5</v>
      </c>
      <c r="G513" s="28">
        <v>5</v>
      </c>
      <c r="H513" s="28">
        <v>5</v>
      </c>
      <c r="I513" s="53"/>
      <c r="J513" s="53"/>
      <c r="K513" s="53"/>
      <c r="L513" s="242"/>
      <c r="M513" s="242"/>
      <c r="N513" s="242"/>
      <c r="O513" s="242"/>
      <c r="P513" s="242"/>
      <c r="Q513" s="7"/>
    </row>
    <row r="514" spans="1:17" ht="15.75" customHeight="1">
      <c r="A514" s="7"/>
      <c r="B514" s="417" t="s">
        <v>1379</v>
      </c>
      <c r="C514" s="371"/>
      <c r="D514" s="371"/>
      <c r="E514" s="372"/>
      <c r="F514" s="28" t="s">
        <v>1187</v>
      </c>
      <c r="G514" s="28" t="s">
        <v>1187</v>
      </c>
      <c r="H514" s="28" t="s">
        <v>1187</v>
      </c>
      <c r="I514" s="53"/>
      <c r="J514" s="53"/>
      <c r="K514" s="53"/>
      <c r="L514" s="242"/>
      <c r="M514" s="242"/>
      <c r="N514" s="242"/>
      <c r="O514" s="242"/>
      <c r="P514" s="242"/>
      <c r="Q514" s="7"/>
    </row>
    <row r="515" spans="1:17" ht="15.75" customHeight="1">
      <c r="A515" s="7"/>
      <c r="B515" s="417" t="s">
        <v>1057</v>
      </c>
      <c r="C515" s="379"/>
      <c r="D515" s="262" t="s">
        <v>980</v>
      </c>
      <c r="E515" s="262" t="s">
        <v>1058</v>
      </c>
      <c r="F515" s="33" t="s">
        <v>1399</v>
      </c>
      <c r="G515" s="33" t="s">
        <v>1399</v>
      </c>
      <c r="H515" s="33" t="s">
        <v>1399</v>
      </c>
      <c r="I515" s="53"/>
      <c r="J515" s="53"/>
      <c r="K515" s="53"/>
      <c r="L515" s="242"/>
      <c r="M515" s="242"/>
      <c r="N515" s="242"/>
      <c r="O515" s="242"/>
      <c r="P515" s="242"/>
      <c r="Q515" s="7"/>
    </row>
    <row r="516" spans="1:17" ht="15.75" customHeight="1">
      <c r="A516" s="7"/>
      <c r="B516" s="380"/>
      <c r="C516" s="382"/>
      <c r="D516" s="262" t="s">
        <v>983</v>
      </c>
      <c r="E516" s="262" t="s">
        <v>1058</v>
      </c>
      <c r="F516" s="33" t="s">
        <v>1400</v>
      </c>
      <c r="G516" s="33" t="s">
        <v>1401</v>
      </c>
      <c r="H516" s="33" t="s">
        <v>1401</v>
      </c>
      <c r="I516" s="53"/>
      <c r="J516" s="53"/>
      <c r="K516" s="53"/>
      <c r="L516" s="242"/>
      <c r="M516" s="242"/>
      <c r="N516" s="242"/>
      <c r="O516" s="242"/>
      <c r="P516" s="242"/>
      <c r="Q516" s="7"/>
    </row>
    <row r="517" spans="1:17" ht="15.75" customHeight="1">
      <c r="A517" s="7"/>
      <c r="B517" s="419" t="s">
        <v>1061</v>
      </c>
      <c r="C517" s="371"/>
      <c r="D517" s="372"/>
      <c r="E517" s="262" t="s">
        <v>1062</v>
      </c>
      <c r="F517" s="265">
        <v>26</v>
      </c>
      <c r="G517" s="265">
        <v>35</v>
      </c>
      <c r="H517" s="265">
        <v>52</v>
      </c>
      <c r="I517" s="53"/>
      <c r="J517" s="53"/>
      <c r="K517" s="53"/>
      <c r="L517" s="242"/>
      <c r="M517" s="242"/>
      <c r="N517" s="242"/>
      <c r="O517" s="242"/>
      <c r="P517" s="242"/>
      <c r="Q517" s="7"/>
    </row>
    <row r="518" spans="1:17" ht="15.75" customHeight="1">
      <c r="A518" s="7"/>
      <c r="B518" s="419" t="s">
        <v>1066</v>
      </c>
      <c r="C518" s="379"/>
      <c r="D518" s="262" t="s">
        <v>1067</v>
      </c>
      <c r="E518" s="262" t="s">
        <v>1045</v>
      </c>
      <c r="F518" s="39" t="s">
        <v>1191</v>
      </c>
      <c r="G518" s="39" t="s">
        <v>1192</v>
      </c>
      <c r="H518" s="39" t="s">
        <v>1193</v>
      </c>
      <c r="I518" s="53"/>
      <c r="J518" s="53"/>
      <c r="K518" s="53"/>
      <c r="L518" s="242"/>
      <c r="M518" s="242"/>
      <c r="N518" s="242"/>
      <c r="O518" s="242"/>
      <c r="P518" s="242"/>
      <c r="Q518" s="7"/>
    </row>
    <row r="519" spans="1:17" ht="15.75" customHeight="1">
      <c r="A519" s="7"/>
      <c r="B519" s="380"/>
      <c r="C519" s="382"/>
      <c r="D519" s="262" t="s">
        <v>1073</v>
      </c>
      <c r="E519" s="262" t="s">
        <v>1045</v>
      </c>
      <c r="F519" s="39" t="s">
        <v>1194</v>
      </c>
      <c r="G519" s="39" t="s">
        <v>1194</v>
      </c>
      <c r="H519" s="39" t="s">
        <v>1402</v>
      </c>
      <c r="I519" s="53"/>
      <c r="J519" s="53"/>
      <c r="K519" s="53"/>
      <c r="L519" s="242"/>
      <c r="M519" s="242"/>
      <c r="N519" s="242"/>
      <c r="O519" s="242"/>
      <c r="P519" s="242"/>
      <c r="Q519" s="7"/>
    </row>
    <row r="520" spans="1:17" ht="15.75" customHeight="1">
      <c r="A520" s="7"/>
      <c r="B520" s="417" t="s">
        <v>1196</v>
      </c>
      <c r="C520" s="379"/>
      <c r="D520" s="262" t="s">
        <v>1067</v>
      </c>
      <c r="E520" s="262" t="s">
        <v>1079</v>
      </c>
      <c r="F520" s="265">
        <v>6.5</v>
      </c>
      <c r="G520" s="265">
        <v>8</v>
      </c>
      <c r="H520" s="265">
        <v>10</v>
      </c>
      <c r="I520" s="53"/>
      <c r="J520" s="53"/>
      <c r="K520" s="53"/>
      <c r="L520" s="242"/>
      <c r="M520" s="242"/>
      <c r="N520" s="242"/>
      <c r="O520" s="242"/>
      <c r="P520" s="242"/>
      <c r="Q520" s="7"/>
    </row>
    <row r="521" spans="1:17" ht="15.75" customHeight="1">
      <c r="A521" s="7"/>
      <c r="B521" s="380"/>
      <c r="C521" s="382"/>
      <c r="D521" s="262" t="s">
        <v>1073</v>
      </c>
      <c r="E521" s="262" t="s">
        <v>1079</v>
      </c>
      <c r="F521" s="265">
        <v>25.5</v>
      </c>
      <c r="G521" s="265">
        <v>25.5</v>
      </c>
      <c r="H521" s="265">
        <v>27.5</v>
      </c>
      <c r="I521" s="53"/>
      <c r="J521" s="53"/>
      <c r="K521" s="53"/>
      <c r="L521" s="242"/>
      <c r="M521" s="242"/>
      <c r="N521" s="242"/>
      <c r="O521" s="242"/>
      <c r="P521" s="242"/>
      <c r="Q521" s="7"/>
    </row>
    <row r="522" spans="1:17" ht="15.75" customHeight="1">
      <c r="A522" s="7"/>
      <c r="B522" s="59"/>
      <c r="C522" s="59"/>
      <c r="D522" s="60"/>
      <c r="E522" s="60"/>
      <c r="F522" s="65"/>
      <c r="G522" s="65"/>
      <c r="H522" s="66"/>
      <c r="I522" s="53"/>
      <c r="J522" s="53"/>
      <c r="K522" s="53"/>
      <c r="L522" s="242"/>
      <c r="M522" s="242"/>
      <c r="N522" s="242"/>
      <c r="O522" s="242"/>
      <c r="P522" s="242"/>
      <c r="Q522" s="7"/>
    </row>
    <row r="523" spans="1:17" ht="15.75" customHeight="1">
      <c r="A523" s="7"/>
      <c r="B523" s="430" t="s">
        <v>1403</v>
      </c>
      <c r="C523" s="393"/>
      <c r="D523" s="393"/>
      <c r="E523" s="393"/>
      <c r="F523" s="393"/>
      <c r="G523" s="393"/>
      <c r="H523" s="393"/>
      <c r="I523" s="393"/>
      <c r="J523" s="393"/>
      <c r="K523" s="393"/>
      <c r="L523" s="54"/>
      <c r="M523" s="53"/>
      <c r="N523" s="242"/>
      <c r="O523" s="242"/>
      <c r="P523" s="242"/>
      <c r="Q523" s="7"/>
    </row>
    <row r="524" spans="1:17" ht="15.75" customHeight="1">
      <c r="A524" s="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42"/>
      <c r="M524" s="53"/>
      <c r="N524" s="242"/>
      <c r="O524" s="242"/>
      <c r="P524" s="242"/>
      <c r="Q524" s="7"/>
    </row>
    <row r="525" spans="1:17" ht="24" customHeight="1">
      <c r="A525" s="7"/>
      <c r="B525" s="436" t="s">
        <v>23</v>
      </c>
      <c r="C525" s="371"/>
      <c r="D525" s="371"/>
      <c r="E525" s="372"/>
      <c r="F525" s="267" t="s">
        <v>1404</v>
      </c>
      <c r="G525" s="267" t="s">
        <v>1405</v>
      </c>
      <c r="H525" s="267" t="s">
        <v>1406</v>
      </c>
      <c r="I525" s="267" t="s">
        <v>1407</v>
      </c>
      <c r="J525" s="267" t="s">
        <v>1408</v>
      </c>
      <c r="K525" s="267" t="s">
        <v>1409</v>
      </c>
      <c r="L525" s="67"/>
      <c r="M525" s="53"/>
      <c r="N525" s="242"/>
      <c r="O525" s="242"/>
      <c r="P525" s="242"/>
      <c r="Q525" s="7"/>
    </row>
    <row r="526" spans="1:17" ht="15.75" customHeight="1">
      <c r="A526" s="7"/>
      <c r="B526" s="417" t="s">
        <v>933</v>
      </c>
      <c r="C526" s="371"/>
      <c r="D526" s="371"/>
      <c r="E526" s="372"/>
      <c r="F526" s="264">
        <v>3.21</v>
      </c>
      <c r="G526" s="264">
        <v>3.24</v>
      </c>
      <c r="H526" s="264">
        <v>3.22</v>
      </c>
      <c r="I526" s="264">
        <v>3.25</v>
      </c>
      <c r="J526" s="264">
        <v>3.23</v>
      </c>
      <c r="K526" s="264">
        <v>3.28</v>
      </c>
      <c r="L526" s="67"/>
      <c r="M526" s="53"/>
      <c r="N526" s="242"/>
      <c r="O526" s="242"/>
      <c r="P526" s="242"/>
      <c r="Q526" s="7"/>
    </row>
    <row r="527" spans="1:17" ht="15.75" customHeight="1">
      <c r="A527" s="7"/>
      <c r="B527" s="417" t="s">
        <v>935</v>
      </c>
      <c r="C527" s="371"/>
      <c r="D527" s="371"/>
      <c r="E527" s="372"/>
      <c r="F527" s="29" t="s">
        <v>693</v>
      </c>
      <c r="G527" s="29" t="s">
        <v>693</v>
      </c>
      <c r="H527" s="29" t="s">
        <v>693</v>
      </c>
      <c r="I527" s="29" t="s">
        <v>693</v>
      </c>
      <c r="J527" s="29" t="s">
        <v>693</v>
      </c>
      <c r="K527" s="29" t="s">
        <v>693</v>
      </c>
      <c r="L527" s="67"/>
      <c r="M527" s="53"/>
      <c r="N527" s="242"/>
      <c r="O527" s="242"/>
      <c r="P527" s="242"/>
      <c r="Q527" s="7"/>
    </row>
    <row r="528" spans="1:17" ht="15.75" customHeight="1">
      <c r="A528" s="7"/>
      <c r="B528" s="417" t="s">
        <v>937</v>
      </c>
      <c r="C528" s="371"/>
      <c r="D528" s="371"/>
      <c r="E528" s="372"/>
      <c r="F528" s="264">
        <v>3.61</v>
      </c>
      <c r="G528" s="264">
        <v>3.63</v>
      </c>
      <c r="H528" s="264">
        <v>3.63</v>
      </c>
      <c r="I528" s="264">
        <v>3.65</v>
      </c>
      <c r="J528" s="264">
        <v>3.62</v>
      </c>
      <c r="K528" s="264">
        <v>3.62</v>
      </c>
      <c r="L528" s="68"/>
      <c r="M528" s="53"/>
      <c r="N528" s="242"/>
      <c r="O528" s="242"/>
      <c r="P528" s="242"/>
      <c r="Q528" s="7"/>
    </row>
    <row r="529" spans="1:17" ht="15.75" customHeight="1">
      <c r="A529" s="7"/>
      <c r="B529" s="417" t="s">
        <v>939</v>
      </c>
      <c r="C529" s="371"/>
      <c r="D529" s="371"/>
      <c r="E529" s="372"/>
      <c r="F529" s="29" t="s">
        <v>693</v>
      </c>
      <c r="G529" s="29" t="s">
        <v>693</v>
      </c>
      <c r="H529" s="29" t="s">
        <v>693</v>
      </c>
      <c r="I529" s="29" t="s">
        <v>693</v>
      </c>
      <c r="J529" s="29" t="s">
        <v>693</v>
      </c>
      <c r="K529" s="29" t="s">
        <v>693</v>
      </c>
      <c r="L529" s="68"/>
      <c r="M529" s="53"/>
      <c r="N529" s="242"/>
      <c r="O529" s="242"/>
      <c r="P529" s="242"/>
      <c r="Q529" s="7"/>
    </row>
    <row r="530" spans="1:17" ht="15.75" customHeight="1">
      <c r="A530" s="7"/>
      <c r="B530" s="417" t="s">
        <v>940</v>
      </c>
      <c r="C530" s="378"/>
      <c r="D530" s="379"/>
      <c r="E530" s="417" t="s">
        <v>946</v>
      </c>
      <c r="F530" s="422">
        <v>2200</v>
      </c>
      <c r="G530" s="422">
        <v>2640</v>
      </c>
      <c r="H530" s="422">
        <v>3516</v>
      </c>
      <c r="I530" s="422">
        <v>5280</v>
      </c>
      <c r="J530" s="422">
        <v>7030</v>
      </c>
      <c r="K530" s="422">
        <v>8200</v>
      </c>
      <c r="L530" s="68"/>
      <c r="M530" s="53"/>
      <c r="N530" s="242"/>
      <c r="O530" s="242"/>
      <c r="P530" s="242"/>
      <c r="Q530" s="7"/>
    </row>
    <row r="531" spans="1:17" ht="15.75" customHeight="1">
      <c r="A531" s="7"/>
      <c r="B531" s="380"/>
      <c r="C531" s="381"/>
      <c r="D531" s="382"/>
      <c r="E531" s="427"/>
      <c r="F531" s="427"/>
      <c r="G531" s="427"/>
      <c r="H531" s="427"/>
      <c r="I531" s="427"/>
      <c r="J531" s="427"/>
      <c r="K531" s="427"/>
      <c r="L531" s="68"/>
      <c r="M531" s="53"/>
      <c r="N531" s="242"/>
      <c r="O531" s="242"/>
      <c r="P531" s="242"/>
      <c r="Q531" s="7"/>
    </row>
    <row r="532" spans="1:17" ht="15.75" customHeight="1">
      <c r="A532" s="7"/>
      <c r="B532" s="417" t="s">
        <v>948</v>
      </c>
      <c r="C532" s="378"/>
      <c r="D532" s="379"/>
      <c r="E532" s="417" t="s">
        <v>946</v>
      </c>
      <c r="F532" s="422">
        <v>2340</v>
      </c>
      <c r="G532" s="422">
        <v>2930</v>
      </c>
      <c r="H532" s="422">
        <v>3810</v>
      </c>
      <c r="I532" s="422">
        <v>5570</v>
      </c>
      <c r="J532" s="422">
        <v>7620</v>
      </c>
      <c r="K532" s="422">
        <v>8500</v>
      </c>
      <c r="L532" s="68"/>
      <c r="M532" s="53"/>
      <c r="N532" s="242"/>
      <c r="O532" s="242"/>
      <c r="P532" s="242"/>
      <c r="Q532" s="7"/>
    </row>
    <row r="533" spans="1:17" ht="15.75" customHeight="1">
      <c r="A533" s="7"/>
      <c r="B533" s="380"/>
      <c r="C533" s="381"/>
      <c r="D533" s="382"/>
      <c r="E533" s="427"/>
      <c r="F533" s="427"/>
      <c r="G533" s="427"/>
      <c r="H533" s="427"/>
      <c r="I533" s="427"/>
      <c r="J533" s="427"/>
      <c r="K533" s="427"/>
      <c r="L533" s="68"/>
      <c r="M533" s="53"/>
      <c r="N533" s="242"/>
      <c r="O533" s="242"/>
      <c r="P533" s="242"/>
      <c r="Q533" s="7"/>
    </row>
    <row r="534" spans="1:17" ht="15.75" customHeight="1">
      <c r="A534" s="7"/>
      <c r="B534" s="419" t="s">
        <v>954</v>
      </c>
      <c r="C534" s="379"/>
      <c r="D534" s="262" t="s">
        <v>955</v>
      </c>
      <c r="E534" s="263" t="s">
        <v>956</v>
      </c>
      <c r="F534" s="264">
        <v>34</v>
      </c>
      <c r="G534" s="264">
        <v>35</v>
      </c>
      <c r="H534" s="264">
        <v>37</v>
      </c>
      <c r="I534" s="264">
        <v>45</v>
      </c>
      <c r="J534" s="264">
        <v>47</v>
      </c>
      <c r="K534" s="28">
        <v>48</v>
      </c>
      <c r="L534" s="68"/>
      <c r="M534" s="53"/>
      <c r="N534" s="242"/>
      <c r="O534" s="242"/>
      <c r="P534" s="242"/>
      <c r="Q534" s="7"/>
    </row>
    <row r="535" spans="1:17" ht="15.75" customHeight="1">
      <c r="A535" s="7"/>
      <c r="B535" s="386"/>
      <c r="C535" s="387"/>
      <c r="D535" s="262" t="s">
        <v>961</v>
      </c>
      <c r="E535" s="263" t="s">
        <v>956</v>
      </c>
      <c r="F535" s="264">
        <v>32</v>
      </c>
      <c r="G535" s="264">
        <v>33</v>
      </c>
      <c r="H535" s="264">
        <v>34</v>
      </c>
      <c r="I535" s="264">
        <v>43</v>
      </c>
      <c r="J535" s="264">
        <v>44</v>
      </c>
      <c r="K535" s="28">
        <v>46</v>
      </c>
      <c r="L535" s="68"/>
      <c r="M535" s="53"/>
      <c r="N535" s="242"/>
      <c r="O535" s="242"/>
      <c r="P535" s="242"/>
      <c r="Q535" s="7"/>
    </row>
    <row r="536" spans="1:17" ht="15.75" customHeight="1">
      <c r="A536" s="7"/>
      <c r="B536" s="380"/>
      <c r="C536" s="382"/>
      <c r="D536" s="262" t="s">
        <v>967</v>
      </c>
      <c r="E536" s="263" t="s">
        <v>956</v>
      </c>
      <c r="F536" s="264">
        <v>28</v>
      </c>
      <c r="G536" s="264">
        <v>29</v>
      </c>
      <c r="H536" s="264">
        <v>31</v>
      </c>
      <c r="I536" s="264">
        <v>41</v>
      </c>
      <c r="J536" s="264">
        <v>42</v>
      </c>
      <c r="K536" s="28">
        <v>43</v>
      </c>
      <c r="L536" s="68"/>
      <c r="M536" s="53"/>
      <c r="N536" s="242"/>
      <c r="O536" s="242"/>
      <c r="P536" s="242"/>
      <c r="Q536" s="7"/>
    </row>
    <row r="537" spans="1:17" ht="15.75" customHeight="1">
      <c r="A537" s="7"/>
      <c r="B537" s="419" t="s">
        <v>971</v>
      </c>
      <c r="C537" s="371"/>
      <c r="D537" s="372"/>
      <c r="E537" s="263" t="s">
        <v>956</v>
      </c>
      <c r="F537" s="264" t="s">
        <v>1101</v>
      </c>
      <c r="G537" s="264" t="s">
        <v>1312</v>
      </c>
      <c r="H537" s="264" t="s">
        <v>1313</v>
      </c>
      <c r="I537" s="264" t="s">
        <v>1314</v>
      </c>
      <c r="J537" s="264" t="s">
        <v>1315</v>
      </c>
      <c r="K537" s="264" t="s">
        <v>1315</v>
      </c>
      <c r="L537" s="68"/>
      <c r="M537" s="53"/>
      <c r="N537" s="242"/>
      <c r="O537" s="242"/>
      <c r="P537" s="242"/>
      <c r="Q537" s="7"/>
    </row>
    <row r="538" spans="1:17" ht="15.75" customHeight="1">
      <c r="A538" s="7"/>
      <c r="B538" s="438" t="s">
        <v>976</v>
      </c>
      <c r="C538" s="371"/>
      <c r="D538" s="371"/>
      <c r="E538" s="371"/>
      <c r="F538" s="371"/>
      <c r="G538" s="371"/>
      <c r="H538" s="371"/>
      <c r="I538" s="371"/>
      <c r="J538" s="371"/>
      <c r="K538" s="372"/>
      <c r="L538" s="68"/>
      <c r="M538" s="53"/>
      <c r="N538" s="242"/>
      <c r="O538" s="242"/>
      <c r="P538" s="242"/>
      <c r="Q538" s="7"/>
    </row>
    <row r="539" spans="1:17" ht="15.75" customHeight="1">
      <c r="A539" s="7"/>
      <c r="B539" s="421" t="s">
        <v>977</v>
      </c>
      <c r="C539" s="371"/>
      <c r="D539" s="371"/>
      <c r="E539" s="372"/>
      <c r="F539" s="422" t="s">
        <v>1165</v>
      </c>
      <c r="G539" s="371"/>
      <c r="H539" s="371"/>
      <c r="I539" s="371"/>
      <c r="J539" s="371"/>
      <c r="K539" s="372"/>
      <c r="L539" s="69"/>
      <c r="M539" s="53"/>
      <c r="N539" s="242"/>
      <c r="O539" s="242"/>
      <c r="P539" s="242"/>
      <c r="Q539" s="7"/>
    </row>
    <row r="540" spans="1:17" ht="15.75" customHeight="1">
      <c r="A540" s="7"/>
      <c r="B540" s="419" t="s">
        <v>979</v>
      </c>
      <c r="C540" s="379"/>
      <c r="D540" s="262" t="s">
        <v>980</v>
      </c>
      <c r="E540" s="262" t="s">
        <v>693</v>
      </c>
      <c r="F540" s="313">
        <v>3.1</v>
      </c>
      <c r="G540" s="313">
        <v>3.7</v>
      </c>
      <c r="H540" s="313">
        <v>5</v>
      </c>
      <c r="I540" s="313">
        <v>7.4</v>
      </c>
      <c r="J540" s="313">
        <v>9.9</v>
      </c>
      <c r="K540" s="313">
        <v>11.4</v>
      </c>
      <c r="L540" s="68"/>
      <c r="M540" s="53"/>
      <c r="N540" s="242"/>
      <c r="O540" s="242"/>
      <c r="P540" s="242"/>
      <c r="Q540" s="7"/>
    </row>
    <row r="541" spans="1:17" ht="15.75" customHeight="1">
      <c r="A541" s="7"/>
      <c r="B541" s="380"/>
      <c r="C541" s="382"/>
      <c r="D541" s="262" t="s">
        <v>983</v>
      </c>
      <c r="E541" s="262" t="s">
        <v>693</v>
      </c>
      <c r="F541" s="28">
        <v>2.9</v>
      </c>
      <c r="G541" s="28">
        <v>3.6</v>
      </c>
      <c r="H541" s="28">
        <v>4.7</v>
      </c>
      <c r="I541" s="28">
        <v>6.9</v>
      </c>
      <c r="J541" s="28">
        <v>9.5</v>
      </c>
      <c r="K541" s="28">
        <v>10.6</v>
      </c>
      <c r="L541" s="314"/>
      <c r="M541" s="53"/>
      <c r="N541" s="242"/>
      <c r="O541" s="242"/>
      <c r="P541" s="242"/>
      <c r="Q541" s="7"/>
    </row>
    <row r="542" spans="1:17" ht="15.75" customHeight="1">
      <c r="A542" s="7"/>
      <c r="B542" s="419" t="s">
        <v>1166</v>
      </c>
      <c r="C542" s="379"/>
      <c r="D542" s="262" t="s">
        <v>980</v>
      </c>
      <c r="E542" s="262" t="s">
        <v>946</v>
      </c>
      <c r="F542" s="269">
        <v>685</v>
      </c>
      <c r="G542" s="269">
        <v>814</v>
      </c>
      <c r="H542" s="269">
        <v>1091</v>
      </c>
      <c r="I542" s="269">
        <v>1624</v>
      </c>
      <c r="J542" s="269">
        <v>2176</v>
      </c>
      <c r="K542" s="269">
        <v>2500</v>
      </c>
      <c r="L542" s="68"/>
      <c r="M542" s="53"/>
      <c r="N542" s="242"/>
      <c r="O542" s="242"/>
      <c r="P542" s="242"/>
      <c r="Q542" s="7"/>
    </row>
    <row r="543" spans="1:17" ht="15.75" customHeight="1">
      <c r="A543" s="7"/>
      <c r="B543" s="380"/>
      <c r="C543" s="382"/>
      <c r="D543" s="262" t="s">
        <v>983</v>
      </c>
      <c r="E543" s="262" t="s">
        <v>946</v>
      </c>
      <c r="F543" s="269">
        <v>648</v>
      </c>
      <c r="G543" s="269">
        <v>807</v>
      </c>
      <c r="H543" s="269">
        <v>1049</v>
      </c>
      <c r="I543" s="269">
        <v>1526</v>
      </c>
      <c r="J543" s="269">
        <v>2104</v>
      </c>
      <c r="K543" s="269">
        <v>2348</v>
      </c>
      <c r="L543" s="68"/>
      <c r="M543" s="53"/>
      <c r="N543" s="242"/>
      <c r="O543" s="242"/>
      <c r="P543" s="242"/>
      <c r="Q543" s="7"/>
    </row>
    <row r="544" spans="1:17" ht="15.75" customHeight="1">
      <c r="A544" s="7"/>
      <c r="B544" s="438" t="s">
        <v>987</v>
      </c>
      <c r="C544" s="371"/>
      <c r="D544" s="371"/>
      <c r="E544" s="371"/>
      <c r="F544" s="371"/>
      <c r="G544" s="371"/>
      <c r="H544" s="371"/>
      <c r="I544" s="371"/>
      <c r="J544" s="371"/>
      <c r="K544" s="372"/>
      <c r="L544" s="68"/>
      <c r="M544" s="53"/>
      <c r="N544" s="242"/>
      <c r="O544" s="242"/>
      <c r="P544" s="242"/>
      <c r="Q544" s="7"/>
    </row>
    <row r="545" spans="1:17" ht="15.75" customHeight="1">
      <c r="A545" s="7"/>
      <c r="B545" s="417" t="s">
        <v>988</v>
      </c>
      <c r="C545" s="371"/>
      <c r="D545" s="371"/>
      <c r="E545" s="372"/>
      <c r="F545" s="264" t="s">
        <v>989</v>
      </c>
      <c r="G545" s="264" t="s">
        <v>989</v>
      </c>
      <c r="H545" s="264" t="s">
        <v>989</v>
      </c>
      <c r="I545" s="264" t="s">
        <v>989</v>
      </c>
      <c r="J545" s="264" t="s">
        <v>989</v>
      </c>
      <c r="K545" s="264" t="s">
        <v>989</v>
      </c>
      <c r="L545" s="69"/>
      <c r="M545" s="53"/>
      <c r="N545" s="242"/>
      <c r="O545" s="242"/>
      <c r="P545" s="242"/>
      <c r="Q545" s="7"/>
    </row>
    <row r="546" spans="1:17" ht="15.75" customHeight="1">
      <c r="A546" s="7"/>
      <c r="B546" s="417" t="s">
        <v>990</v>
      </c>
      <c r="C546" s="371"/>
      <c r="D546" s="372"/>
      <c r="E546" s="262" t="s">
        <v>991</v>
      </c>
      <c r="F546" s="265">
        <v>520</v>
      </c>
      <c r="G546" s="265">
        <v>730</v>
      </c>
      <c r="H546" s="265">
        <v>950</v>
      </c>
      <c r="I546" s="265">
        <v>1200</v>
      </c>
      <c r="J546" s="265">
        <v>1800</v>
      </c>
      <c r="K546" s="43">
        <v>2200</v>
      </c>
      <c r="L546" s="68"/>
      <c r="M546" s="53"/>
      <c r="N546" s="242"/>
      <c r="O546" s="242"/>
      <c r="P546" s="242"/>
      <c r="Q546" s="7"/>
    </row>
    <row r="547" spans="1:17" ht="15.75" customHeight="1">
      <c r="A547" s="7"/>
      <c r="B547" s="417" t="s">
        <v>996</v>
      </c>
      <c r="C547" s="371"/>
      <c r="D547" s="372"/>
      <c r="E547" s="262" t="s">
        <v>997</v>
      </c>
      <c r="F547" s="43">
        <v>15</v>
      </c>
      <c r="G547" s="43">
        <v>15</v>
      </c>
      <c r="H547" s="43">
        <v>15</v>
      </c>
      <c r="I547" s="43">
        <v>15</v>
      </c>
      <c r="J547" s="43">
        <v>30</v>
      </c>
      <c r="K547" s="43">
        <v>30</v>
      </c>
      <c r="L547" s="68"/>
      <c r="M547" s="53"/>
      <c r="N547" s="242"/>
      <c r="O547" s="242"/>
      <c r="P547" s="242"/>
      <c r="Q547" s="7"/>
    </row>
    <row r="548" spans="1:17" ht="15.75" customHeight="1">
      <c r="A548" s="7"/>
      <c r="B548" s="419" t="s">
        <v>998</v>
      </c>
      <c r="C548" s="372"/>
      <c r="D548" s="419" t="s">
        <v>999</v>
      </c>
      <c r="E548" s="372"/>
      <c r="F548" s="264" t="s">
        <v>1000</v>
      </c>
      <c r="G548" s="264" t="s">
        <v>1000</v>
      </c>
      <c r="H548" s="264" t="s">
        <v>1000</v>
      </c>
      <c r="I548" s="264" t="s">
        <v>1000</v>
      </c>
      <c r="J548" s="264" t="s">
        <v>1000</v>
      </c>
      <c r="K548" s="264" t="s">
        <v>1000</v>
      </c>
      <c r="L548" s="67"/>
      <c r="M548" s="53"/>
      <c r="N548" s="242"/>
      <c r="O548" s="242"/>
      <c r="P548" s="242"/>
      <c r="Q548" s="7"/>
    </row>
    <row r="549" spans="1:17" ht="15.75" customHeight="1">
      <c r="A549" s="7"/>
      <c r="B549" s="417" t="s">
        <v>1001</v>
      </c>
      <c r="C549" s="371"/>
      <c r="D549" s="371"/>
      <c r="E549" s="372"/>
      <c r="F549" s="265" t="s">
        <v>1002</v>
      </c>
      <c r="G549" s="265" t="s">
        <v>1002</v>
      </c>
      <c r="H549" s="265" t="s">
        <v>1002</v>
      </c>
      <c r="I549" s="265" t="s">
        <v>1394</v>
      </c>
      <c r="J549" s="265" t="s">
        <v>1002</v>
      </c>
      <c r="K549" s="265" t="s">
        <v>1002</v>
      </c>
      <c r="L549" s="68"/>
      <c r="M549" s="53"/>
      <c r="N549" s="242"/>
      <c r="O549" s="242"/>
      <c r="P549" s="242"/>
      <c r="Q549" s="7"/>
    </row>
    <row r="550" spans="1:17" ht="15.75" customHeight="1">
      <c r="A550" s="7"/>
      <c r="B550" s="419" t="s">
        <v>1003</v>
      </c>
      <c r="C550" s="371"/>
      <c r="D550" s="371"/>
      <c r="E550" s="372"/>
      <c r="F550" s="422" t="s">
        <v>1004</v>
      </c>
      <c r="G550" s="371"/>
      <c r="H550" s="371"/>
      <c r="I550" s="371"/>
      <c r="J550" s="371"/>
      <c r="K550" s="372"/>
      <c r="L550" s="68"/>
      <c r="M550" s="53"/>
      <c r="N550" s="242"/>
      <c r="O550" s="242"/>
      <c r="P550" s="242"/>
      <c r="Q550" s="7"/>
    </row>
    <row r="551" spans="1:17" ht="15.75" customHeight="1">
      <c r="A551" s="7"/>
      <c r="B551" s="417" t="s">
        <v>1005</v>
      </c>
      <c r="C551" s="371"/>
      <c r="D551" s="372"/>
      <c r="E551" s="262" t="s">
        <v>1006</v>
      </c>
      <c r="F551" s="44">
        <v>0.8</v>
      </c>
      <c r="G551" s="44">
        <v>0.8</v>
      </c>
      <c r="H551" s="44">
        <v>0.8</v>
      </c>
      <c r="I551" s="44">
        <v>0.8</v>
      </c>
      <c r="J551" s="44">
        <v>0.8</v>
      </c>
      <c r="K551" s="44">
        <v>0.8</v>
      </c>
      <c r="L551" s="68"/>
      <c r="M551" s="53"/>
      <c r="N551" s="242"/>
      <c r="O551" s="242"/>
      <c r="P551" s="242"/>
      <c r="Q551" s="7"/>
    </row>
    <row r="552" spans="1:17" ht="15.75" customHeight="1">
      <c r="A552" s="7"/>
      <c r="B552" s="417" t="s">
        <v>1007</v>
      </c>
      <c r="C552" s="371"/>
      <c r="D552" s="372"/>
      <c r="E552" s="262" t="s">
        <v>1006</v>
      </c>
      <c r="F552" s="44">
        <v>2.6</v>
      </c>
      <c r="G552" s="44">
        <v>2.6</v>
      </c>
      <c r="H552" s="44">
        <v>2.6</v>
      </c>
      <c r="I552" s="44">
        <v>2.6</v>
      </c>
      <c r="J552" s="44">
        <v>2.6</v>
      </c>
      <c r="K552" s="44">
        <v>2.6</v>
      </c>
      <c r="L552" s="68"/>
      <c r="M552" s="53"/>
      <c r="N552" s="242"/>
      <c r="O552" s="242"/>
      <c r="P552" s="242"/>
      <c r="Q552" s="7"/>
    </row>
    <row r="553" spans="1:17" ht="15.75" customHeight="1">
      <c r="A553" s="7"/>
      <c r="B553" s="438" t="s">
        <v>1008</v>
      </c>
      <c r="C553" s="371"/>
      <c r="D553" s="371"/>
      <c r="E553" s="371"/>
      <c r="F553" s="371"/>
      <c r="G553" s="371"/>
      <c r="H553" s="371"/>
      <c r="I553" s="371"/>
      <c r="J553" s="371"/>
      <c r="K553" s="372"/>
      <c r="L553" s="69"/>
      <c r="M553" s="53"/>
      <c r="N553" s="242"/>
      <c r="O553" s="242"/>
      <c r="P553" s="242"/>
      <c r="Q553" s="7"/>
    </row>
    <row r="554" spans="1:17" ht="15.75" customHeight="1">
      <c r="A554" s="7"/>
      <c r="B554" s="417" t="s">
        <v>1260</v>
      </c>
      <c r="C554" s="371"/>
      <c r="D554" s="372"/>
      <c r="E554" s="262" t="s">
        <v>1010</v>
      </c>
      <c r="F554" s="70" t="s">
        <v>1410</v>
      </c>
      <c r="G554" s="70" t="s">
        <v>1411</v>
      </c>
      <c r="H554" s="70" t="s">
        <v>1412</v>
      </c>
      <c r="I554" s="70" t="s">
        <v>1413</v>
      </c>
      <c r="J554" s="70" t="s">
        <v>1414</v>
      </c>
      <c r="K554" s="71" t="s">
        <v>1415</v>
      </c>
      <c r="L554" s="68"/>
      <c r="M554" s="53"/>
      <c r="N554" s="242"/>
      <c r="O554" s="242"/>
      <c r="P554" s="242"/>
      <c r="Q554" s="7"/>
    </row>
    <row r="555" spans="1:17" ht="15.75" customHeight="1">
      <c r="A555" s="7"/>
      <c r="B555" s="423" t="s">
        <v>1009</v>
      </c>
      <c r="C555" s="371"/>
      <c r="D555" s="372"/>
      <c r="E555" s="262" t="s">
        <v>1010</v>
      </c>
      <c r="F555" s="70" t="s">
        <v>1416</v>
      </c>
      <c r="G555" s="70" t="s">
        <v>1417</v>
      </c>
      <c r="H555" s="70" t="s">
        <v>1418</v>
      </c>
      <c r="I555" s="70" t="s">
        <v>1419</v>
      </c>
      <c r="J555" s="70" t="s">
        <v>1420</v>
      </c>
      <c r="K555" s="72" t="s">
        <v>1421</v>
      </c>
      <c r="L555" s="68"/>
      <c r="M555" s="53"/>
      <c r="N555" s="242"/>
      <c r="O555" s="242"/>
      <c r="P555" s="242"/>
      <c r="Q555" s="7"/>
    </row>
    <row r="556" spans="1:17" ht="15.75" customHeight="1">
      <c r="A556" s="7"/>
      <c r="B556" s="419" t="s">
        <v>1016</v>
      </c>
      <c r="C556" s="371"/>
      <c r="D556" s="371"/>
      <c r="E556" s="372"/>
      <c r="F556" s="73" t="s">
        <v>1017</v>
      </c>
      <c r="G556" s="73" t="s">
        <v>1017</v>
      </c>
      <c r="H556" s="73" t="s">
        <v>1017</v>
      </c>
      <c r="I556" s="73" t="s">
        <v>1017</v>
      </c>
      <c r="J556" s="73" t="s">
        <v>1017</v>
      </c>
      <c r="K556" s="73"/>
      <c r="L556" s="68"/>
      <c r="M556" s="53"/>
      <c r="N556" s="242"/>
      <c r="O556" s="242"/>
      <c r="P556" s="242"/>
      <c r="Q556" s="7"/>
    </row>
    <row r="557" spans="1:17" ht="15.75" customHeight="1">
      <c r="A557" s="7"/>
      <c r="B557" s="417" t="s">
        <v>1018</v>
      </c>
      <c r="C557" s="371"/>
      <c r="D557" s="372"/>
      <c r="E557" s="262" t="s">
        <v>1019</v>
      </c>
      <c r="F557" s="70" t="s">
        <v>1422</v>
      </c>
      <c r="G557" s="70" t="s">
        <v>1423</v>
      </c>
      <c r="H557" s="70" t="s">
        <v>1424</v>
      </c>
      <c r="I557" s="70" t="s">
        <v>1425</v>
      </c>
      <c r="J557" s="70" t="s">
        <v>1426</v>
      </c>
      <c r="K557" s="74" t="s">
        <v>1427</v>
      </c>
      <c r="L557" s="68"/>
      <c r="M557" s="53"/>
      <c r="N557" s="242"/>
      <c r="O557" s="242"/>
      <c r="P557" s="242"/>
      <c r="Q557" s="7"/>
    </row>
    <row r="558" spans="1:17" ht="15.75" customHeight="1">
      <c r="A558" s="7"/>
      <c r="B558" s="419" t="s">
        <v>1235</v>
      </c>
      <c r="C558" s="371"/>
      <c r="D558" s="372"/>
      <c r="E558" s="262" t="s">
        <v>946</v>
      </c>
      <c r="F558" s="75">
        <v>13</v>
      </c>
      <c r="G558" s="75">
        <v>13</v>
      </c>
      <c r="H558" s="75">
        <v>13</v>
      </c>
      <c r="I558" s="75">
        <v>25</v>
      </c>
      <c r="J558" s="75">
        <v>45</v>
      </c>
      <c r="K558" s="76">
        <v>60</v>
      </c>
      <c r="L558" s="68"/>
      <c r="M558" s="53"/>
      <c r="N558" s="242"/>
      <c r="O558" s="242"/>
      <c r="P558" s="242"/>
      <c r="Q558" s="7"/>
    </row>
    <row r="559" spans="1:17" ht="15.75" customHeight="1">
      <c r="A559" s="7"/>
      <c r="B559" s="419" t="s">
        <v>1030</v>
      </c>
      <c r="C559" s="371"/>
      <c r="D559" s="371"/>
      <c r="E559" s="372"/>
      <c r="F559" s="73" t="s">
        <v>1031</v>
      </c>
      <c r="G559" s="73" t="s">
        <v>1031</v>
      </c>
      <c r="H559" s="73" t="s">
        <v>1031</v>
      </c>
      <c r="I559" s="73" t="s">
        <v>1031</v>
      </c>
      <c r="J559" s="73" t="s">
        <v>1031</v>
      </c>
      <c r="K559" s="73" t="s">
        <v>1031</v>
      </c>
      <c r="L559" s="68"/>
      <c r="M559" s="53"/>
      <c r="N559" s="242"/>
      <c r="O559" s="242"/>
      <c r="P559" s="242"/>
      <c r="Q559" s="7"/>
    </row>
    <row r="560" spans="1:17" ht="15.75" customHeight="1">
      <c r="A560" s="7"/>
      <c r="B560" s="419" t="s">
        <v>1032</v>
      </c>
      <c r="C560" s="371"/>
      <c r="D560" s="372"/>
      <c r="E560" s="262" t="s">
        <v>1019</v>
      </c>
      <c r="F560" s="70" t="s">
        <v>1428</v>
      </c>
      <c r="G560" s="70" t="s">
        <v>1428</v>
      </c>
      <c r="H560" s="70" t="s">
        <v>1428</v>
      </c>
      <c r="I560" s="70" t="s">
        <v>1131</v>
      </c>
      <c r="J560" s="70" t="s">
        <v>1429</v>
      </c>
      <c r="K560" s="77" t="s">
        <v>1430</v>
      </c>
      <c r="L560" s="68"/>
      <c r="M560" s="53"/>
      <c r="N560" s="242"/>
      <c r="O560" s="242"/>
      <c r="P560" s="242"/>
      <c r="Q560" s="7"/>
    </row>
    <row r="561" spans="1:17" ht="15.75" customHeight="1">
      <c r="A561" s="7"/>
      <c r="B561" s="419" t="s">
        <v>1033</v>
      </c>
      <c r="C561" s="371"/>
      <c r="D561" s="372"/>
      <c r="E561" s="262" t="s">
        <v>946</v>
      </c>
      <c r="F561" s="70" t="s">
        <v>1034</v>
      </c>
      <c r="G561" s="70" t="s">
        <v>1034</v>
      </c>
      <c r="H561" s="70" t="s">
        <v>1034</v>
      </c>
      <c r="I561" s="70">
        <v>91</v>
      </c>
      <c r="J561" s="70" t="s">
        <v>1290</v>
      </c>
      <c r="K561" s="70" t="s">
        <v>1290</v>
      </c>
      <c r="L561" s="68"/>
      <c r="M561" s="53"/>
      <c r="N561" s="242"/>
      <c r="O561" s="242"/>
      <c r="P561" s="242"/>
      <c r="Q561" s="7"/>
    </row>
    <row r="562" spans="1:17" ht="15.75" customHeight="1">
      <c r="A562" s="7"/>
      <c r="B562" s="438" t="s">
        <v>1035</v>
      </c>
      <c r="C562" s="371"/>
      <c r="D562" s="371"/>
      <c r="E562" s="371"/>
      <c r="F562" s="371"/>
      <c r="G562" s="371"/>
      <c r="H562" s="371"/>
      <c r="I562" s="371"/>
      <c r="J562" s="371"/>
      <c r="K562" s="372"/>
      <c r="L562" s="68"/>
      <c r="M562" s="53"/>
      <c r="N562" s="242"/>
      <c r="O562" s="242"/>
      <c r="P562" s="242"/>
      <c r="Q562" s="7"/>
    </row>
    <row r="563" spans="1:17" ht="15.75" customHeight="1">
      <c r="A563" s="7"/>
      <c r="B563" s="419" t="s">
        <v>1036</v>
      </c>
      <c r="C563" s="379"/>
      <c r="D563" s="262" t="s">
        <v>1037</v>
      </c>
      <c r="E563" s="262" t="s">
        <v>1038</v>
      </c>
      <c r="F563" s="78" t="s">
        <v>1039</v>
      </c>
      <c r="G563" s="78" t="s">
        <v>1039</v>
      </c>
      <c r="H563" s="78" t="s">
        <v>1040</v>
      </c>
      <c r="I563" s="78" t="s">
        <v>1040</v>
      </c>
      <c r="J563" s="78" t="s">
        <v>1041</v>
      </c>
      <c r="K563" s="79" t="s">
        <v>1041</v>
      </c>
      <c r="L563" s="68"/>
      <c r="M563" s="53"/>
      <c r="N563" s="242"/>
      <c r="O563" s="242"/>
      <c r="P563" s="242"/>
      <c r="Q563" s="7"/>
    </row>
    <row r="564" spans="1:17" ht="15.75" customHeight="1">
      <c r="A564" s="7"/>
      <c r="B564" s="380"/>
      <c r="C564" s="382"/>
      <c r="D564" s="262" t="s">
        <v>1042</v>
      </c>
      <c r="E564" s="262" t="s">
        <v>1038</v>
      </c>
      <c r="F564" s="78" t="s">
        <v>1043</v>
      </c>
      <c r="G564" s="78" t="s">
        <v>1043</v>
      </c>
      <c r="H564" s="78" t="s">
        <v>1043</v>
      </c>
      <c r="I564" s="78" t="s">
        <v>1043</v>
      </c>
      <c r="J564" s="78" t="s">
        <v>1039</v>
      </c>
      <c r="K564" s="79" t="s">
        <v>1039</v>
      </c>
      <c r="L564" s="69"/>
      <c r="M564" s="53"/>
      <c r="N564" s="242"/>
      <c r="O564" s="242"/>
      <c r="P564" s="242"/>
      <c r="Q564" s="7"/>
    </row>
    <row r="565" spans="1:17" ht="36" customHeight="1">
      <c r="A565" s="7"/>
      <c r="B565" s="417" t="s">
        <v>1046</v>
      </c>
      <c r="C565" s="371"/>
      <c r="D565" s="371"/>
      <c r="E565" s="372"/>
      <c r="F565" s="80" t="s">
        <v>1431</v>
      </c>
      <c r="G565" s="80" t="s">
        <v>1431</v>
      </c>
      <c r="H565" s="80" t="s">
        <v>1432</v>
      </c>
      <c r="I565" s="80" t="s">
        <v>1432</v>
      </c>
      <c r="J565" s="80" t="s">
        <v>1433</v>
      </c>
      <c r="K565" s="80" t="s">
        <v>1433</v>
      </c>
      <c r="L565" s="81"/>
      <c r="M565" s="53"/>
      <c r="N565" s="242"/>
      <c r="O565" s="242"/>
      <c r="P565" s="242"/>
      <c r="Q565" s="7"/>
    </row>
    <row r="566" spans="1:17" ht="15.75" customHeight="1">
      <c r="A566" s="7"/>
      <c r="B566" s="423" t="s">
        <v>1183</v>
      </c>
      <c r="C566" s="371"/>
      <c r="D566" s="372"/>
      <c r="E566" s="35" t="s">
        <v>1052</v>
      </c>
      <c r="F566" s="82">
        <v>0.53800000000000003</v>
      </c>
      <c r="G566" s="82">
        <v>0.53800000000000003</v>
      </c>
      <c r="H566" s="82">
        <v>0.53800000000000003</v>
      </c>
      <c r="I566" s="82">
        <v>0.53800000000000003</v>
      </c>
      <c r="J566" s="82">
        <v>0.53800000000000003</v>
      </c>
      <c r="K566" s="82">
        <v>0.53800000000000003</v>
      </c>
      <c r="L566" s="81"/>
      <c r="M566" s="53"/>
      <c r="N566" s="242"/>
      <c r="O566" s="242"/>
      <c r="P566" s="242"/>
      <c r="Q566" s="7"/>
    </row>
    <row r="567" spans="1:17" ht="15.75" customHeight="1">
      <c r="A567" s="7"/>
      <c r="B567" s="423" t="s">
        <v>1184</v>
      </c>
      <c r="C567" s="371"/>
      <c r="D567" s="371"/>
      <c r="E567" s="372"/>
      <c r="F567" s="82" t="s">
        <v>1247</v>
      </c>
      <c r="G567" s="82" t="s">
        <v>1247</v>
      </c>
      <c r="H567" s="82" t="s">
        <v>1247</v>
      </c>
      <c r="I567" s="82" t="s">
        <v>1247</v>
      </c>
      <c r="J567" s="82" t="s">
        <v>1247</v>
      </c>
      <c r="K567" s="82" t="s">
        <v>1247</v>
      </c>
      <c r="L567" s="68"/>
      <c r="M567" s="53"/>
      <c r="N567" s="242"/>
      <c r="O567" s="242"/>
      <c r="P567" s="242"/>
      <c r="Q567" s="7"/>
    </row>
    <row r="568" spans="1:17" ht="15.75" customHeight="1">
      <c r="A568" s="7"/>
      <c r="B568" s="438" t="s">
        <v>1050</v>
      </c>
      <c r="C568" s="371"/>
      <c r="D568" s="371"/>
      <c r="E568" s="371"/>
      <c r="F568" s="371"/>
      <c r="G568" s="371"/>
      <c r="H568" s="371"/>
      <c r="I568" s="371"/>
      <c r="J568" s="371"/>
      <c r="K568" s="372"/>
      <c r="L568" s="68"/>
      <c r="M568" s="53"/>
      <c r="N568" s="242"/>
      <c r="O568" s="242"/>
      <c r="P568" s="242"/>
      <c r="Q568" s="7"/>
    </row>
    <row r="569" spans="1:17" ht="15.75" customHeight="1">
      <c r="A569" s="7"/>
      <c r="B569" s="417" t="s">
        <v>1051</v>
      </c>
      <c r="C569" s="371"/>
      <c r="D569" s="372"/>
      <c r="E569" s="262" t="s">
        <v>1052</v>
      </c>
      <c r="F569" s="70" t="s">
        <v>1053</v>
      </c>
      <c r="G569" s="70" t="s">
        <v>1053</v>
      </c>
      <c r="H569" s="70" t="s">
        <v>1053</v>
      </c>
      <c r="I569" s="70" t="s">
        <v>968</v>
      </c>
      <c r="J569" s="70" t="s">
        <v>968</v>
      </c>
      <c r="K569" s="70" t="s">
        <v>968</v>
      </c>
      <c r="L569" s="69"/>
      <c r="M569" s="53"/>
      <c r="N569" s="242"/>
      <c r="O569" s="242"/>
      <c r="P569" s="242"/>
      <c r="Q569" s="7"/>
    </row>
    <row r="570" spans="1:17" ht="15.75" customHeight="1">
      <c r="A570" s="7"/>
      <c r="B570" s="417" t="s">
        <v>1054</v>
      </c>
      <c r="C570" s="371"/>
      <c r="D570" s="372"/>
      <c r="E570" s="262" t="s">
        <v>1052</v>
      </c>
      <c r="F570" s="70" t="s">
        <v>1055</v>
      </c>
      <c r="G570" s="70" t="s">
        <v>1055</v>
      </c>
      <c r="H570" s="70" t="s">
        <v>1055</v>
      </c>
      <c r="I570" s="70" t="s">
        <v>982</v>
      </c>
      <c r="J570" s="70" t="s">
        <v>982</v>
      </c>
      <c r="K570" s="70" t="s">
        <v>982</v>
      </c>
      <c r="L570" s="68"/>
      <c r="M570" s="53"/>
      <c r="N570" s="242"/>
      <c r="O570" s="242"/>
      <c r="P570" s="242"/>
      <c r="Q570" s="7"/>
    </row>
    <row r="571" spans="1:17" ht="15.75" customHeight="1">
      <c r="A571" s="7"/>
      <c r="B571" s="424" t="s">
        <v>1057</v>
      </c>
      <c r="C571" s="379"/>
      <c r="D571" s="36" t="s">
        <v>980</v>
      </c>
      <c r="E571" s="36" t="s">
        <v>1058</v>
      </c>
      <c r="F571" s="70" t="s">
        <v>1434</v>
      </c>
      <c r="G571" s="70" t="s">
        <v>1434</v>
      </c>
      <c r="H571" s="70" t="s">
        <v>1434</v>
      </c>
      <c r="I571" s="70" t="s">
        <v>1434</v>
      </c>
      <c r="J571" s="70" t="s">
        <v>1434</v>
      </c>
      <c r="K571" s="70" t="s">
        <v>1434</v>
      </c>
      <c r="L571" s="68"/>
      <c r="M571" s="53"/>
      <c r="N571" s="242"/>
      <c r="O571" s="242"/>
      <c r="P571" s="242"/>
      <c r="Q571" s="7"/>
    </row>
    <row r="572" spans="1:17" ht="15.75" customHeight="1">
      <c r="A572" s="7"/>
      <c r="B572" s="380"/>
      <c r="C572" s="382"/>
      <c r="D572" s="36" t="s">
        <v>983</v>
      </c>
      <c r="E572" s="36" t="s">
        <v>1058</v>
      </c>
      <c r="F572" s="70" t="s">
        <v>1435</v>
      </c>
      <c r="G572" s="70" t="s">
        <v>1435</v>
      </c>
      <c r="H572" s="70" t="s">
        <v>1435</v>
      </c>
      <c r="I572" s="70" t="s">
        <v>1435</v>
      </c>
      <c r="J572" s="70" t="s">
        <v>1435</v>
      </c>
      <c r="K572" s="70" t="s">
        <v>1435</v>
      </c>
      <c r="L572" s="68"/>
      <c r="M572" s="53"/>
      <c r="N572" s="242"/>
      <c r="O572" s="242"/>
      <c r="P572" s="242"/>
      <c r="Q572" s="7"/>
    </row>
    <row r="573" spans="1:17" ht="15.75" customHeight="1">
      <c r="A573" s="7"/>
      <c r="B573" s="419" t="s">
        <v>1061</v>
      </c>
      <c r="C573" s="371"/>
      <c r="D573" s="372"/>
      <c r="E573" s="262" t="s">
        <v>1062</v>
      </c>
      <c r="F573" s="83">
        <v>20</v>
      </c>
      <c r="G573" s="83">
        <v>26</v>
      </c>
      <c r="H573" s="83">
        <v>35</v>
      </c>
      <c r="I573" s="83">
        <v>52</v>
      </c>
      <c r="J573" s="83">
        <v>70</v>
      </c>
      <c r="K573" s="265">
        <v>82</v>
      </c>
      <c r="L573" s="68"/>
      <c r="M573" s="53"/>
      <c r="N573" s="242"/>
      <c r="O573" s="242"/>
      <c r="P573" s="242"/>
      <c r="Q573" s="7"/>
    </row>
    <row r="574" spans="1:17" ht="15.75" customHeight="1">
      <c r="A574" s="7"/>
      <c r="B574" s="419" t="s">
        <v>1436</v>
      </c>
      <c r="C574" s="379"/>
      <c r="D574" s="262" t="s">
        <v>1067</v>
      </c>
      <c r="E574" s="262" t="s">
        <v>1045</v>
      </c>
      <c r="F574" s="70" t="s">
        <v>1437</v>
      </c>
      <c r="G574" s="70" t="s">
        <v>1437</v>
      </c>
      <c r="H574" s="70" t="s">
        <v>1438</v>
      </c>
      <c r="I574" s="70" t="s">
        <v>1439</v>
      </c>
      <c r="J574" s="70" t="s">
        <v>1440</v>
      </c>
      <c r="K574" s="84" t="s">
        <v>1441</v>
      </c>
      <c r="L574" s="68"/>
      <c r="M574" s="53"/>
      <c r="N574" s="242"/>
      <c r="O574" s="242"/>
      <c r="P574" s="242"/>
      <c r="Q574" s="7"/>
    </row>
    <row r="575" spans="1:17" ht="15.75" customHeight="1">
      <c r="A575" s="7"/>
      <c r="B575" s="380"/>
      <c r="C575" s="382"/>
      <c r="D575" s="262" t="s">
        <v>1073</v>
      </c>
      <c r="E575" s="262" t="s">
        <v>1045</v>
      </c>
      <c r="F575" s="70" t="s">
        <v>1442</v>
      </c>
      <c r="G575" s="70" t="s">
        <v>1442</v>
      </c>
      <c r="H575" s="70" t="s">
        <v>1076</v>
      </c>
      <c r="I575" s="70" t="s">
        <v>1076</v>
      </c>
      <c r="J575" s="70" t="s">
        <v>1443</v>
      </c>
      <c r="K575" s="85" t="s">
        <v>1444</v>
      </c>
      <c r="L575" s="68"/>
      <c r="M575" s="53"/>
      <c r="N575" s="242"/>
      <c r="O575" s="242"/>
      <c r="P575" s="242"/>
      <c r="Q575" s="7"/>
    </row>
    <row r="576" spans="1:17" ht="15.75" customHeight="1">
      <c r="A576" s="7"/>
      <c r="B576" s="417" t="s">
        <v>1196</v>
      </c>
      <c r="C576" s="379"/>
      <c r="D576" s="262" t="s">
        <v>1067</v>
      </c>
      <c r="E576" s="262" t="s">
        <v>1079</v>
      </c>
      <c r="F576" s="70">
        <v>7.8</v>
      </c>
      <c r="G576" s="70">
        <v>7.8</v>
      </c>
      <c r="H576" s="70">
        <v>8.8000000000000007</v>
      </c>
      <c r="I576" s="70">
        <v>11.6</v>
      </c>
      <c r="J576" s="70">
        <v>14</v>
      </c>
      <c r="K576" s="86">
        <v>20.100000000000001</v>
      </c>
      <c r="L576" s="87"/>
      <c r="M576" s="53"/>
      <c r="N576" s="242"/>
      <c r="O576" s="242"/>
      <c r="P576" s="242"/>
      <c r="Q576" s="7"/>
    </row>
    <row r="577" spans="1:17" ht="15.75" customHeight="1">
      <c r="A577" s="7"/>
      <c r="B577" s="380"/>
      <c r="C577" s="382"/>
      <c r="D577" s="262" t="s">
        <v>1073</v>
      </c>
      <c r="E577" s="262" t="s">
        <v>1079</v>
      </c>
      <c r="F577" s="70">
        <v>25.4</v>
      </c>
      <c r="G577" s="70">
        <v>26.4</v>
      </c>
      <c r="H577" s="70">
        <v>31.2</v>
      </c>
      <c r="I577" s="70">
        <v>37.700000000000003</v>
      </c>
      <c r="J577" s="70">
        <v>50.6</v>
      </c>
      <c r="K577" s="88">
        <v>62.5</v>
      </c>
      <c r="L577" s="68"/>
      <c r="M577" s="53"/>
      <c r="N577" s="242"/>
      <c r="O577" s="242"/>
      <c r="P577" s="242"/>
      <c r="Q577" s="7"/>
    </row>
    <row r="578" spans="1:17" ht="15.75" customHeight="1">
      <c r="A578" s="7"/>
      <c r="B578" s="419" t="s">
        <v>1445</v>
      </c>
      <c r="C578" s="379"/>
      <c r="D578" s="262" t="s">
        <v>1067</v>
      </c>
      <c r="E578" s="262" t="s">
        <v>1045</v>
      </c>
      <c r="F578" s="70" t="s">
        <v>1446</v>
      </c>
      <c r="G578" s="70" t="s">
        <v>1446</v>
      </c>
      <c r="H578" s="70" t="s">
        <v>1447</v>
      </c>
      <c r="I578" s="70" t="s">
        <v>1448</v>
      </c>
      <c r="J578" s="70" t="s">
        <v>1449</v>
      </c>
      <c r="K578" s="89" t="s">
        <v>1450</v>
      </c>
      <c r="L578" s="68"/>
      <c r="M578" s="53"/>
      <c r="N578" s="242"/>
      <c r="O578" s="242"/>
      <c r="P578" s="242"/>
      <c r="Q578" s="7"/>
    </row>
    <row r="579" spans="1:17" ht="15.75" customHeight="1">
      <c r="A579" s="7"/>
      <c r="B579" s="380"/>
      <c r="C579" s="382"/>
      <c r="D579" s="262" t="s">
        <v>1073</v>
      </c>
      <c r="E579" s="262" t="s">
        <v>1045</v>
      </c>
      <c r="F579" s="70" t="s">
        <v>1451</v>
      </c>
      <c r="G579" s="70" t="s">
        <v>1451</v>
      </c>
      <c r="H579" s="70" t="s">
        <v>1452</v>
      </c>
      <c r="I579" s="70" t="s">
        <v>1453</v>
      </c>
      <c r="J579" s="70" t="s">
        <v>1454</v>
      </c>
      <c r="K579" s="90" t="s">
        <v>1455</v>
      </c>
      <c r="L579" s="68"/>
      <c r="M579" s="53"/>
      <c r="N579" s="242"/>
      <c r="O579" s="242"/>
      <c r="P579" s="242"/>
      <c r="Q579" s="7"/>
    </row>
    <row r="580" spans="1:17" ht="15.75" customHeight="1">
      <c r="A580" s="7"/>
      <c r="B580" s="419" t="s">
        <v>1356</v>
      </c>
      <c r="C580" s="379"/>
      <c r="D580" s="262" t="s">
        <v>1067</v>
      </c>
      <c r="E580" s="262" t="s">
        <v>1079</v>
      </c>
      <c r="F580" s="70">
        <v>10</v>
      </c>
      <c r="G580" s="70">
        <v>10</v>
      </c>
      <c r="H580" s="70">
        <v>11</v>
      </c>
      <c r="I580" s="70">
        <v>14.8</v>
      </c>
      <c r="J580" s="70">
        <v>17.5</v>
      </c>
      <c r="K580" s="91">
        <v>25.9</v>
      </c>
      <c r="L580" s="68"/>
      <c r="M580" s="53"/>
      <c r="N580" s="242"/>
      <c r="O580" s="242"/>
      <c r="P580" s="242"/>
      <c r="Q580" s="7"/>
    </row>
    <row r="581" spans="1:17" ht="15.75" customHeight="1">
      <c r="A581" s="7"/>
      <c r="B581" s="380"/>
      <c r="C581" s="382"/>
      <c r="D581" s="262" t="s">
        <v>1073</v>
      </c>
      <c r="E581" s="262" t="s">
        <v>1079</v>
      </c>
      <c r="F581" s="70">
        <v>27.5</v>
      </c>
      <c r="G581" s="70">
        <v>28.6</v>
      </c>
      <c r="H581" s="70">
        <v>33.5</v>
      </c>
      <c r="I581" s="70">
        <v>40</v>
      </c>
      <c r="J581" s="70">
        <v>53.8</v>
      </c>
      <c r="K581" s="92">
        <v>68.5</v>
      </c>
      <c r="L581" s="68"/>
      <c r="M581" s="53"/>
      <c r="N581" s="242"/>
      <c r="O581" s="242"/>
      <c r="P581" s="242"/>
      <c r="Q581" s="7"/>
    </row>
    <row r="582" spans="1:17">
      <c r="A582" s="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42"/>
      <c r="M582" s="27"/>
      <c r="N582" s="242"/>
      <c r="O582" s="242"/>
      <c r="P582" s="242"/>
      <c r="Q582" s="7"/>
    </row>
    <row r="583" spans="1:17" ht="15.75" customHeight="1">
      <c r="A583" s="7"/>
      <c r="B583" s="430" t="s">
        <v>1456</v>
      </c>
      <c r="C583" s="393"/>
      <c r="D583" s="393"/>
      <c r="E583" s="393"/>
      <c r="F583" s="393"/>
      <c r="G583" s="393"/>
      <c r="H583" s="393"/>
      <c r="I583" s="393"/>
      <c r="J583" s="393"/>
      <c r="K583" s="393"/>
      <c r="L583" s="54"/>
      <c r="M583" s="242"/>
      <c r="N583" s="242"/>
      <c r="O583" s="242"/>
      <c r="P583" s="242"/>
      <c r="Q583" s="7"/>
    </row>
    <row r="584" spans="1:17" ht="15.75" customHeight="1">
      <c r="A584" s="7"/>
      <c r="B584" s="53"/>
      <c r="C584" s="53"/>
      <c r="D584" s="53"/>
      <c r="E584" s="53"/>
      <c r="F584" s="53"/>
      <c r="G584" s="53"/>
      <c r="H584" s="53"/>
      <c r="I584" s="53"/>
      <c r="J584" s="53"/>
      <c r="K584" s="27"/>
      <c r="L584" s="242"/>
      <c r="M584" s="27"/>
      <c r="N584" s="242"/>
      <c r="O584" s="242"/>
      <c r="P584" s="242"/>
      <c r="Q584" s="7"/>
    </row>
    <row r="585" spans="1:17" ht="24" customHeight="1">
      <c r="A585" s="7"/>
      <c r="B585" s="437" t="s">
        <v>23</v>
      </c>
      <c r="C585" s="371"/>
      <c r="D585" s="371"/>
      <c r="E585" s="372"/>
      <c r="F585" s="55" t="s">
        <v>1457</v>
      </c>
      <c r="G585" s="55" t="s">
        <v>1458</v>
      </c>
      <c r="H585" s="55" t="s">
        <v>1459</v>
      </c>
      <c r="I585" s="55" t="s">
        <v>1460</v>
      </c>
      <c r="J585" s="55" t="s">
        <v>1461</v>
      </c>
      <c r="K585" s="27"/>
      <c r="L585" s="242"/>
      <c r="M585" s="27"/>
      <c r="N585" s="242"/>
      <c r="O585" s="242"/>
      <c r="P585" s="242"/>
      <c r="Q585" s="7"/>
    </row>
    <row r="586" spans="1:17">
      <c r="A586" s="7"/>
      <c r="B586" s="417" t="s">
        <v>933</v>
      </c>
      <c r="C586" s="371"/>
      <c r="D586" s="371"/>
      <c r="E586" s="372"/>
      <c r="F586" s="264">
        <v>3.13</v>
      </c>
      <c r="G586" s="264">
        <v>3.35</v>
      </c>
      <c r="H586" s="264">
        <v>3.26</v>
      </c>
      <c r="I586" s="264">
        <v>3.11</v>
      </c>
      <c r="J586" s="264">
        <v>3.28</v>
      </c>
      <c r="K586" s="27"/>
      <c r="L586" s="242"/>
      <c r="M586" s="27"/>
      <c r="N586" s="242"/>
      <c r="O586" s="242"/>
      <c r="P586" s="242"/>
      <c r="Q586" s="7"/>
    </row>
    <row r="587" spans="1:17">
      <c r="A587" s="7"/>
      <c r="B587" s="417" t="s">
        <v>935</v>
      </c>
      <c r="C587" s="371"/>
      <c r="D587" s="371"/>
      <c r="E587" s="372"/>
      <c r="F587" s="29" t="s">
        <v>1462</v>
      </c>
      <c r="G587" s="29" t="s">
        <v>693</v>
      </c>
      <c r="H587" s="29" t="s">
        <v>693</v>
      </c>
      <c r="I587" s="29" t="s">
        <v>1462</v>
      </c>
      <c r="J587" s="29" t="s">
        <v>693</v>
      </c>
      <c r="K587" s="27"/>
      <c r="L587" s="242"/>
      <c r="M587" s="27"/>
      <c r="N587" s="242"/>
      <c r="O587" s="242"/>
      <c r="P587" s="242"/>
      <c r="Q587" s="7"/>
    </row>
    <row r="588" spans="1:17">
      <c r="A588" s="7"/>
      <c r="B588" s="417" t="s">
        <v>937</v>
      </c>
      <c r="C588" s="371"/>
      <c r="D588" s="371"/>
      <c r="E588" s="372"/>
      <c r="F588" s="264">
        <v>3.6</v>
      </c>
      <c r="G588" s="264">
        <v>3.71</v>
      </c>
      <c r="H588" s="264">
        <v>3.69</v>
      </c>
      <c r="I588" s="264">
        <v>3.57</v>
      </c>
      <c r="J588" s="264">
        <v>3.62</v>
      </c>
      <c r="K588" s="27"/>
      <c r="L588" s="242"/>
      <c r="M588" s="27"/>
      <c r="N588" s="242"/>
      <c r="O588" s="242"/>
      <c r="P588" s="242"/>
      <c r="Q588" s="7"/>
    </row>
    <row r="589" spans="1:17">
      <c r="A589" s="7"/>
      <c r="B589" s="417" t="s">
        <v>939</v>
      </c>
      <c r="C589" s="371"/>
      <c r="D589" s="371"/>
      <c r="E589" s="372"/>
      <c r="F589" s="29" t="s">
        <v>693</v>
      </c>
      <c r="G589" s="29" t="s">
        <v>693</v>
      </c>
      <c r="H589" s="29" t="s">
        <v>693</v>
      </c>
      <c r="I589" s="29" t="s">
        <v>1462</v>
      </c>
      <c r="J589" s="29" t="s">
        <v>693</v>
      </c>
      <c r="K589" s="27"/>
      <c r="L589" s="242"/>
      <c r="M589" s="27"/>
      <c r="N589" s="242"/>
      <c r="O589" s="242"/>
      <c r="P589" s="242"/>
      <c r="Q589" s="7"/>
    </row>
    <row r="590" spans="1:17">
      <c r="A590" s="7"/>
      <c r="B590" s="417" t="s">
        <v>940</v>
      </c>
      <c r="C590" s="378"/>
      <c r="D590" s="379"/>
      <c r="E590" s="262" t="s">
        <v>941</v>
      </c>
      <c r="F590" s="264">
        <v>7000</v>
      </c>
      <c r="G590" s="264">
        <v>12000</v>
      </c>
      <c r="H590" s="264">
        <v>18000</v>
      </c>
      <c r="I590" s="264">
        <v>24000</v>
      </c>
      <c r="J590" s="264">
        <v>28000</v>
      </c>
      <c r="K590" s="27"/>
      <c r="L590" s="242"/>
      <c r="M590" s="27"/>
      <c r="N590" s="242"/>
      <c r="O590" s="242"/>
      <c r="P590" s="242"/>
      <c r="Q590" s="7"/>
    </row>
    <row r="591" spans="1:17">
      <c r="A591" s="7"/>
      <c r="B591" s="380"/>
      <c r="C591" s="381"/>
      <c r="D591" s="382"/>
      <c r="E591" s="262" t="s">
        <v>946</v>
      </c>
      <c r="F591" s="264">
        <v>2051</v>
      </c>
      <c r="G591" s="264">
        <v>3516</v>
      </c>
      <c r="H591" s="264">
        <v>5275</v>
      </c>
      <c r="I591" s="264">
        <v>7030</v>
      </c>
      <c r="J591" s="264">
        <v>8200</v>
      </c>
      <c r="K591" s="27"/>
      <c r="L591" s="242"/>
      <c r="M591" s="27"/>
      <c r="N591" s="242"/>
      <c r="O591" s="242"/>
      <c r="P591" s="242"/>
      <c r="Q591" s="7"/>
    </row>
    <row r="592" spans="1:17">
      <c r="A592" s="7"/>
      <c r="B592" s="417" t="s">
        <v>948</v>
      </c>
      <c r="C592" s="378"/>
      <c r="D592" s="379"/>
      <c r="E592" s="262" t="s">
        <v>941</v>
      </c>
      <c r="F592" s="264">
        <v>7500</v>
      </c>
      <c r="G592" s="264">
        <v>13000</v>
      </c>
      <c r="H592" s="264">
        <v>19000</v>
      </c>
      <c r="I592" s="264">
        <v>25000</v>
      </c>
      <c r="J592" s="264">
        <v>29000</v>
      </c>
      <c r="K592" s="27"/>
      <c r="L592" s="242"/>
      <c r="M592" s="27"/>
      <c r="N592" s="242"/>
      <c r="O592" s="242"/>
      <c r="P592" s="242"/>
      <c r="Q592" s="7"/>
    </row>
    <row r="593" spans="1:17">
      <c r="A593" s="7"/>
      <c r="B593" s="380"/>
      <c r="C593" s="381"/>
      <c r="D593" s="382"/>
      <c r="E593" s="262" t="s">
        <v>946</v>
      </c>
      <c r="F593" s="264">
        <v>2198</v>
      </c>
      <c r="G593" s="264">
        <v>3810</v>
      </c>
      <c r="H593" s="264">
        <v>5570</v>
      </c>
      <c r="I593" s="264">
        <v>7325</v>
      </c>
      <c r="J593" s="264">
        <v>8500</v>
      </c>
      <c r="K593" s="27"/>
      <c r="L593" s="242"/>
      <c r="M593" s="27"/>
      <c r="N593" s="242"/>
      <c r="O593" s="242"/>
      <c r="P593" s="242"/>
      <c r="Q593" s="7"/>
    </row>
    <row r="594" spans="1:17">
      <c r="A594" s="7"/>
      <c r="B594" s="419" t="s">
        <v>954</v>
      </c>
      <c r="C594" s="379"/>
      <c r="D594" s="262" t="s">
        <v>955</v>
      </c>
      <c r="E594" s="263" t="s">
        <v>956</v>
      </c>
      <c r="F594" s="264">
        <v>38</v>
      </c>
      <c r="G594" s="28">
        <v>40</v>
      </c>
      <c r="H594" s="28">
        <v>42</v>
      </c>
      <c r="I594" s="28">
        <v>44</v>
      </c>
      <c r="J594" s="28">
        <v>47</v>
      </c>
      <c r="K594" s="27"/>
      <c r="L594" s="242"/>
      <c r="M594" s="27"/>
      <c r="N594" s="242"/>
      <c r="O594" s="242"/>
      <c r="P594" s="242"/>
      <c r="Q594" s="7"/>
    </row>
    <row r="595" spans="1:17">
      <c r="A595" s="7"/>
      <c r="B595" s="386"/>
      <c r="C595" s="387"/>
      <c r="D595" s="262" t="s">
        <v>961</v>
      </c>
      <c r="E595" s="263" t="s">
        <v>956</v>
      </c>
      <c r="F595" s="264">
        <v>36</v>
      </c>
      <c r="G595" s="44">
        <v>38</v>
      </c>
      <c r="H595" s="44">
        <v>40</v>
      </c>
      <c r="I595" s="44">
        <v>42</v>
      </c>
      <c r="J595" s="28">
        <v>45</v>
      </c>
      <c r="K595" s="27"/>
      <c r="L595" s="242"/>
      <c r="M595" s="27"/>
      <c r="N595" s="242"/>
      <c r="O595" s="242"/>
      <c r="P595" s="242"/>
      <c r="Q595" s="7"/>
    </row>
    <row r="596" spans="1:17">
      <c r="A596" s="7"/>
      <c r="B596" s="380"/>
      <c r="C596" s="382"/>
      <c r="D596" s="262" t="s">
        <v>967</v>
      </c>
      <c r="E596" s="263" t="s">
        <v>956</v>
      </c>
      <c r="F596" s="264">
        <v>34</v>
      </c>
      <c r="G596" s="44">
        <v>36</v>
      </c>
      <c r="H596" s="44">
        <v>38</v>
      </c>
      <c r="I596" s="44">
        <v>39</v>
      </c>
      <c r="J596" s="44">
        <v>42</v>
      </c>
      <c r="K596" s="27"/>
      <c r="L596" s="242"/>
      <c r="M596" s="27"/>
      <c r="N596" s="242"/>
      <c r="O596" s="242"/>
      <c r="P596" s="242"/>
      <c r="Q596" s="7"/>
    </row>
    <row r="597" spans="1:17">
      <c r="A597" s="7"/>
      <c r="B597" s="419" t="s">
        <v>971</v>
      </c>
      <c r="C597" s="371"/>
      <c r="D597" s="372"/>
      <c r="E597" s="263" t="s">
        <v>956</v>
      </c>
      <c r="F597" s="44">
        <v>50</v>
      </c>
      <c r="G597" s="44">
        <v>54</v>
      </c>
      <c r="H597" s="44">
        <v>57</v>
      </c>
      <c r="I597" s="44">
        <v>59</v>
      </c>
      <c r="J597" s="44">
        <v>60</v>
      </c>
      <c r="K597" s="27"/>
      <c r="L597" s="242"/>
      <c r="M597" s="27"/>
      <c r="N597" s="242"/>
      <c r="O597" s="242"/>
      <c r="P597" s="242"/>
      <c r="Q597" s="7"/>
    </row>
    <row r="598" spans="1:17">
      <c r="A598" s="7"/>
      <c r="B598" s="438" t="s">
        <v>976</v>
      </c>
      <c r="C598" s="371"/>
      <c r="D598" s="371"/>
      <c r="E598" s="371"/>
      <c r="F598" s="371"/>
      <c r="G598" s="371"/>
      <c r="H598" s="371"/>
      <c r="I598" s="371"/>
      <c r="J598" s="372"/>
      <c r="K598" s="27"/>
      <c r="L598" s="242"/>
      <c r="M598" s="27"/>
      <c r="N598" s="242"/>
      <c r="O598" s="242"/>
      <c r="P598" s="242"/>
      <c r="Q598" s="7"/>
    </row>
    <row r="599" spans="1:17">
      <c r="A599" s="7"/>
      <c r="B599" s="421" t="s">
        <v>977</v>
      </c>
      <c r="C599" s="371"/>
      <c r="D599" s="371"/>
      <c r="E599" s="372"/>
      <c r="F599" s="422" t="s">
        <v>1165</v>
      </c>
      <c r="G599" s="371"/>
      <c r="H599" s="371"/>
      <c r="I599" s="371"/>
      <c r="J599" s="372"/>
      <c r="K599" s="27"/>
      <c r="L599" s="242"/>
      <c r="M599" s="27"/>
      <c r="N599" s="242"/>
      <c r="O599" s="242"/>
      <c r="P599" s="242"/>
      <c r="Q599" s="7"/>
    </row>
    <row r="600" spans="1:17">
      <c r="A600" s="7"/>
      <c r="B600" s="419" t="s">
        <v>979</v>
      </c>
      <c r="C600" s="379"/>
      <c r="D600" s="262" t="s">
        <v>980</v>
      </c>
      <c r="E600" s="262" t="s">
        <v>693</v>
      </c>
      <c r="F600" s="313">
        <v>3</v>
      </c>
      <c r="G600" s="313">
        <v>4.9000000000000004</v>
      </c>
      <c r="H600" s="313">
        <v>7.4</v>
      </c>
      <c r="I600" s="313">
        <v>10.3</v>
      </c>
      <c r="J600" s="313">
        <v>11.4</v>
      </c>
      <c r="K600" s="27"/>
      <c r="L600" s="242"/>
      <c r="M600" s="27"/>
      <c r="N600" s="242"/>
      <c r="O600" s="242"/>
      <c r="P600" s="242"/>
      <c r="Q600" s="7"/>
    </row>
    <row r="601" spans="1:17">
      <c r="A601" s="7"/>
      <c r="B601" s="380"/>
      <c r="C601" s="382"/>
      <c r="D601" s="262" t="s">
        <v>983</v>
      </c>
      <c r="E601" s="262" t="s">
        <v>693</v>
      </c>
      <c r="F601" s="28">
        <v>2.8</v>
      </c>
      <c r="G601" s="28">
        <v>4.7</v>
      </c>
      <c r="H601" s="28">
        <v>6.9</v>
      </c>
      <c r="I601" s="28">
        <v>9.3000000000000007</v>
      </c>
      <c r="J601" s="28">
        <v>10.7</v>
      </c>
      <c r="K601" s="27"/>
      <c r="L601" s="242"/>
      <c r="M601" s="27"/>
      <c r="N601" s="242"/>
      <c r="O601" s="242"/>
      <c r="P601" s="242"/>
      <c r="Q601" s="7"/>
    </row>
    <row r="602" spans="1:17">
      <c r="A602" s="7"/>
      <c r="B602" s="419" t="s">
        <v>1166</v>
      </c>
      <c r="C602" s="379"/>
      <c r="D602" s="262" t="s">
        <v>980</v>
      </c>
      <c r="E602" s="262" t="s">
        <v>946</v>
      </c>
      <c r="F602" s="269">
        <v>655</v>
      </c>
      <c r="G602" s="269">
        <v>1050</v>
      </c>
      <c r="H602" s="269">
        <v>1620</v>
      </c>
      <c r="I602" s="269">
        <v>2260</v>
      </c>
      <c r="J602" s="264">
        <v>2500</v>
      </c>
      <c r="K602" s="27"/>
      <c r="L602" s="242"/>
      <c r="M602" s="27"/>
      <c r="N602" s="242"/>
      <c r="O602" s="242"/>
      <c r="P602" s="242"/>
      <c r="Q602" s="7"/>
    </row>
    <row r="603" spans="1:17">
      <c r="A603" s="7"/>
      <c r="B603" s="380"/>
      <c r="C603" s="382"/>
      <c r="D603" s="262" t="s">
        <v>983</v>
      </c>
      <c r="E603" s="262" t="s">
        <v>946</v>
      </c>
      <c r="F603" s="269">
        <v>610</v>
      </c>
      <c r="G603" s="269">
        <v>1025</v>
      </c>
      <c r="H603" s="269">
        <v>1510</v>
      </c>
      <c r="I603" s="269">
        <v>2050</v>
      </c>
      <c r="J603" s="264">
        <v>2350</v>
      </c>
      <c r="K603" s="27"/>
      <c r="L603" s="242"/>
      <c r="M603" s="27"/>
      <c r="N603" s="242"/>
      <c r="O603" s="242"/>
      <c r="P603" s="242"/>
      <c r="Q603" s="7"/>
    </row>
    <row r="604" spans="1:17">
      <c r="A604" s="7"/>
      <c r="B604" s="438" t="s">
        <v>987</v>
      </c>
      <c r="C604" s="371"/>
      <c r="D604" s="371"/>
      <c r="E604" s="371"/>
      <c r="F604" s="371"/>
      <c r="G604" s="371"/>
      <c r="H604" s="371"/>
      <c r="I604" s="371"/>
      <c r="J604" s="372"/>
      <c r="K604" s="27"/>
      <c r="L604" s="242"/>
      <c r="M604" s="27"/>
      <c r="N604" s="242"/>
      <c r="O604" s="242"/>
      <c r="P604" s="242"/>
      <c r="Q604" s="7"/>
    </row>
    <row r="605" spans="1:17">
      <c r="A605" s="7"/>
      <c r="B605" s="417" t="s">
        <v>988</v>
      </c>
      <c r="C605" s="371"/>
      <c r="D605" s="371"/>
      <c r="E605" s="372"/>
      <c r="F605" s="264" t="s">
        <v>989</v>
      </c>
      <c r="G605" s="264" t="s">
        <v>989</v>
      </c>
      <c r="H605" s="264" t="s">
        <v>989</v>
      </c>
      <c r="I605" s="264" t="s">
        <v>989</v>
      </c>
      <c r="J605" s="264" t="s">
        <v>989</v>
      </c>
      <c r="K605" s="27"/>
      <c r="L605" s="242"/>
      <c r="M605" s="27"/>
      <c r="N605" s="242"/>
      <c r="O605" s="242"/>
      <c r="P605" s="242"/>
      <c r="Q605" s="7"/>
    </row>
    <row r="606" spans="1:17">
      <c r="A606" s="7"/>
      <c r="B606" s="417" t="s">
        <v>990</v>
      </c>
      <c r="C606" s="371"/>
      <c r="D606" s="372"/>
      <c r="E606" s="262" t="s">
        <v>991</v>
      </c>
      <c r="F606" s="265">
        <v>550</v>
      </c>
      <c r="G606" s="265">
        <v>650</v>
      </c>
      <c r="H606" s="265">
        <v>1120</v>
      </c>
      <c r="I606" s="265">
        <v>1280</v>
      </c>
      <c r="J606" s="265">
        <v>1680</v>
      </c>
      <c r="K606" s="27"/>
      <c r="L606" s="242"/>
      <c r="M606" s="27"/>
      <c r="N606" s="242"/>
      <c r="O606" s="242"/>
      <c r="P606" s="242"/>
      <c r="Q606" s="7"/>
    </row>
    <row r="607" spans="1:17">
      <c r="A607" s="7"/>
      <c r="B607" s="417" t="s">
        <v>996</v>
      </c>
      <c r="C607" s="371"/>
      <c r="D607" s="372"/>
      <c r="E607" s="262" t="s">
        <v>997</v>
      </c>
      <c r="F607" s="265">
        <v>10</v>
      </c>
      <c r="G607" s="265">
        <v>10</v>
      </c>
      <c r="H607" s="265">
        <v>20</v>
      </c>
      <c r="I607" s="265">
        <v>20</v>
      </c>
      <c r="J607" s="265">
        <v>20</v>
      </c>
      <c r="K607" s="27"/>
      <c r="L607" s="242"/>
      <c r="M607" s="27"/>
      <c r="N607" s="242"/>
      <c r="O607" s="242"/>
      <c r="P607" s="242"/>
      <c r="Q607" s="7"/>
    </row>
    <row r="608" spans="1:17">
      <c r="A608" s="7"/>
      <c r="B608" s="419" t="s">
        <v>998</v>
      </c>
      <c r="C608" s="372"/>
      <c r="D608" s="419" t="s">
        <v>999</v>
      </c>
      <c r="E608" s="372"/>
      <c r="F608" s="264" t="s">
        <v>1000</v>
      </c>
      <c r="G608" s="264" t="s">
        <v>1000</v>
      </c>
      <c r="H608" s="264" t="s">
        <v>1000</v>
      </c>
      <c r="I608" s="264" t="s">
        <v>1000</v>
      </c>
      <c r="J608" s="264" t="s">
        <v>1000</v>
      </c>
      <c r="K608" s="27"/>
      <c r="L608" s="27"/>
      <c r="M608" s="27"/>
      <c r="N608" s="242"/>
      <c r="O608" s="242"/>
      <c r="P608" s="242"/>
      <c r="Q608" s="7"/>
    </row>
    <row r="609" spans="1:17">
      <c r="A609" s="7"/>
      <c r="B609" s="417" t="s">
        <v>1001</v>
      </c>
      <c r="C609" s="371"/>
      <c r="D609" s="371"/>
      <c r="E609" s="372"/>
      <c r="F609" s="265" t="s">
        <v>1171</v>
      </c>
      <c r="G609" s="265" t="s">
        <v>1171</v>
      </c>
      <c r="H609" s="265" t="s">
        <v>1259</v>
      </c>
      <c r="I609" s="265" t="s">
        <v>1259</v>
      </c>
      <c r="J609" s="265" t="s">
        <v>1002</v>
      </c>
      <c r="K609" s="27"/>
      <c r="L609" s="27"/>
      <c r="M609" s="27"/>
      <c r="N609" s="242"/>
      <c r="O609" s="242"/>
      <c r="P609" s="242"/>
      <c r="Q609" s="7"/>
    </row>
    <row r="610" spans="1:17">
      <c r="A610" s="7"/>
      <c r="B610" s="419" t="s">
        <v>1003</v>
      </c>
      <c r="C610" s="371"/>
      <c r="D610" s="371"/>
      <c r="E610" s="372"/>
      <c r="F610" s="262" t="s">
        <v>1004</v>
      </c>
      <c r="G610" s="262"/>
      <c r="H610" s="262"/>
      <c r="I610" s="262"/>
      <c r="J610" s="262"/>
      <c r="K610" s="27"/>
      <c r="L610" s="27"/>
      <c r="M610" s="27"/>
      <c r="N610" s="242"/>
      <c r="O610" s="242"/>
      <c r="P610" s="242"/>
      <c r="Q610" s="7"/>
    </row>
    <row r="611" spans="1:17">
      <c r="A611" s="7"/>
      <c r="B611" s="417" t="s">
        <v>1005</v>
      </c>
      <c r="C611" s="371"/>
      <c r="D611" s="372"/>
      <c r="E611" s="262" t="s">
        <v>1006</v>
      </c>
      <c r="F611" s="44">
        <v>1.1499999999999999</v>
      </c>
      <c r="G611" s="44">
        <v>1.1499999999999999</v>
      </c>
      <c r="H611" s="44">
        <v>1.1499999999999999</v>
      </c>
      <c r="I611" s="44">
        <v>1.1499999999999999</v>
      </c>
      <c r="J611" s="44">
        <v>1.1499999999999999</v>
      </c>
      <c r="K611" s="27"/>
      <c r="L611" s="27"/>
      <c r="M611" s="27"/>
      <c r="N611" s="242"/>
      <c r="O611" s="242"/>
      <c r="P611" s="242"/>
      <c r="Q611" s="7"/>
    </row>
    <row r="612" spans="1:17">
      <c r="A612" s="7"/>
      <c r="B612" s="417" t="s">
        <v>1007</v>
      </c>
      <c r="C612" s="371"/>
      <c r="D612" s="372"/>
      <c r="E612" s="262" t="s">
        <v>1006</v>
      </c>
      <c r="F612" s="44">
        <v>4.5</v>
      </c>
      <c r="G612" s="44">
        <v>4.5</v>
      </c>
      <c r="H612" s="44">
        <v>4.5</v>
      </c>
      <c r="I612" s="44">
        <v>4.5</v>
      </c>
      <c r="J612" s="44">
        <v>4.5</v>
      </c>
      <c r="K612" s="27"/>
      <c r="L612" s="27"/>
      <c r="M612" s="27"/>
      <c r="N612" s="242"/>
      <c r="O612" s="242"/>
      <c r="P612" s="242"/>
      <c r="Q612" s="7"/>
    </row>
    <row r="613" spans="1:17">
      <c r="A613" s="7"/>
      <c r="B613" s="438" t="s">
        <v>1008</v>
      </c>
      <c r="C613" s="371"/>
      <c r="D613" s="371"/>
      <c r="E613" s="371"/>
      <c r="F613" s="371"/>
      <c r="G613" s="371"/>
      <c r="H613" s="371"/>
      <c r="I613" s="371"/>
      <c r="J613" s="372"/>
      <c r="K613" s="27"/>
      <c r="L613" s="27"/>
      <c r="M613" s="27"/>
      <c r="N613" s="242"/>
      <c r="O613" s="242"/>
      <c r="P613" s="242"/>
      <c r="Q613" s="7"/>
    </row>
    <row r="614" spans="1:17">
      <c r="A614" s="7"/>
      <c r="B614" s="417" t="s">
        <v>1260</v>
      </c>
      <c r="C614" s="371"/>
      <c r="D614" s="372"/>
      <c r="E614" s="262" t="s">
        <v>1010</v>
      </c>
      <c r="F614" s="265" t="s">
        <v>1463</v>
      </c>
      <c r="G614" s="265" t="s">
        <v>1262</v>
      </c>
      <c r="H614" s="265" t="s">
        <v>1464</v>
      </c>
      <c r="I614" s="265" t="s">
        <v>1465</v>
      </c>
      <c r="J614" s="265" t="s">
        <v>1330</v>
      </c>
      <c r="K614" s="27"/>
      <c r="L614" s="27"/>
      <c r="M614" s="27"/>
      <c r="N614" s="242"/>
      <c r="O614" s="242"/>
      <c r="P614" s="242"/>
      <c r="Q614" s="7"/>
    </row>
    <row r="615" spans="1:17">
      <c r="A615" s="7"/>
      <c r="B615" s="424" t="s">
        <v>1009</v>
      </c>
      <c r="C615" s="371"/>
      <c r="D615" s="372"/>
      <c r="E615" s="262" t="s">
        <v>1010</v>
      </c>
      <c r="F615" s="265" t="s">
        <v>1466</v>
      </c>
      <c r="G615" s="265" t="s">
        <v>1174</v>
      </c>
      <c r="H615" s="265" t="s">
        <v>1467</v>
      </c>
      <c r="I615" s="265" t="s">
        <v>1468</v>
      </c>
      <c r="J615" s="265" t="s">
        <v>1469</v>
      </c>
      <c r="K615" s="27"/>
      <c r="L615" s="27"/>
      <c r="M615" s="27"/>
      <c r="N615" s="242"/>
      <c r="O615" s="242"/>
      <c r="P615" s="242"/>
      <c r="Q615" s="7"/>
    </row>
    <row r="616" spans="1:17">
      <c r="A616" s="7"/>
      <c r="B616" s="419" t="s">
        <v>1016</v>
      </c>
      <c r="C616" s="371"/>
      <c r="D616" s="371"/>
      <c r="E616" s="372"/>
      <c r="F616" s="264" t="s">
        <v>1017</v>
      </c>
      <c r="G616" s="264" t="s">
        <v>1017</v>
      </c>
      <c r="H616" s="264" t="s">
        <v>1017</v>
      </c>
      <c r="I616" s="264" t="s">
        <v>1017</v>
      </c>
      <c r="J616" s="264" t="s">
        <v>1017</v>
      </c>
      <c r="K616" s="27"/>
      <c r="L616" s="27"/>
      <c r="M616" s="27"/>
      <c r="N616" s="242"/>
      <c r="O616" s="242"/>
      <c r="P616" s="242"/>
      <c r="Q616" s="7"/>
    </row>
    <row r="617" spans="1:17">
      <c r="A617" s="7"/>
      <c r="B617" s="417" t="s">
        <v>1018</v>
      </c>
      <c r="C617" s="371"/>
      <c r="D617" s="372"/>
      <c r="E617" s="262" t="s">
        <v>1019</v>
      </c>
      <c r="F617" s="28" t="s">
        <v>1266</v>
      </c>
      <c r="G617" s="28" t="s">
        <v>1330</v>
      </c>
      <c r="H617" s="28" t="s">
        <v>1268</v>
      </c>
      <c r="I617" s="28" t="s">
        <v>1269</v>
      </c>
      <c r="J617" s="28" t="s">
        <v>1470</v>
      </c>
      <c r="K617" s="27"/>
      <c r="L617" s="27"/>
      <c r="M617" s="27"/>
      <c r="N617" s="242"/>
      <c r="O617" s="242"/>
      <c r="P617" s="242"/>
      <c r="Q617" s="7"/>
    </row>
    <row r="618" spans="1:17">
      <c r="A618" s="7"/>
      <c r="B618" s="419" t="s">
        <v>1235</v>
      </c>
      <c r="C618" s="371"/>
      <c r="D618" s="372"/>
      <c r="E618" s="262" t="s">
        <v>946</v>
      </c>
      <c r="F618" s="265">
        <v>15</v>
      </c>
      <c r="G618" s="265">
        <v>15</v>
      </c>
      <c r="H618" s="265">
        <v>25</v>
      </c>
      <c r="I618" s="265">
        <v>25</v>
      </c>
      <c r="J618" s="265">
        <v>45</v>
      </c>
      <c r="K618" s="27"/>
      <c r="L618" s="27"/>
      <c r="M618" s="27"/>
      <c r="N618" s="242"/>
      <c r="O618" s="242"/>
      <c r="P618" s="242"/>
      <c r="Q618" s="7"/>
    </row>
    <row r="619" spans="1:17">
      <c r="A619" s="7"/>
      <c r="B619" s="419" t="s">
        <v>1030</v>
      </c>
      <c r="C619" s="371"/>
      <c r="D619" s="371"/>
      <c r="E619" s="372"/>
      <c r="F619" s="264" t="s">
        <v>1031</v>
      </c>
      <c r="G619" s="264" t="s">
        <v>1031</v>
      </c>
      <c r="H619" s="264" t="s">
        <v>1031</v>
      </c>
      <c r="I619" s="264" t="s">
        <v>1031</v>
      </c>
      <c r="J619" s="264" t="s">
        <v>1031</v>
      </c>
      <c r="K619" s="27"/>
      <c r="L619" s="27"/>
      <c r="M619" s="27"/>
      <c r="N619" s="242"/>
      <c r="O619" s="242"/>
      <c r="P619" s="242"/>
      <c r="Q619" s="7"/>
    </row>
    <row r="620" spans="1:17">
      <c r="A620" s="7"/>
      <c r="B620" s="419" t="s">
        <v>1032</v>
      </c>
      <c r="C620" s="371"/>
      <c r="D620" s="372"/>
      <c r="E620" s="262" t="s">
        <v>1019</v>
      </c>
      <c r="F620" s="265">
        <v>860</v>
      </c>
      <c r="G620" s="265">
        <v>860</v>
      </c>
      <c r="H620" s="265">
        <v>990</v>
      </c>
      <c r="I620" s="265">
        <v>990</v>
      </c>
      <c r="J620" s="265">
        <v>860</v>
      </c>
      <c r="K620" s="27"/>
      <c r="L620" s="27"/>
      <c r="M620" s="27"/>
      <c r="N620" s="242"/>
      <c r="O620" s="242"/>
      <c r="P620" s="242"/>
      <c r="Q620" s="7"/>
    </row>
    <row r="621" spans="1:17">
      <c r="A621" s="7"/>
      <c r="B621" s="419" t="s">
        <v>1033</v>
      </c>
      <c r="C621" s="371"/>
      <c r="D621" s="372"/>
      <c r="E621" s="262" t="s">
        <v>946</v>
      </c>
      <c r="F621" s="265">
        <v>23</v>
      </c>
      <c r="G621" s="265">
        <v>26</v>
      </c>
      <c r="H621" s="265">
        <v>48</v>
      </c>
      <c r="I621" s="265">
        <v>50</v>
      </c>
      <c r="J621" s="265">
        <v>67</v>
      </c>
      <c r="K621" s="27"/>
      <c r="L621" s="27"/>
      <c r="M621" s="27"/>
      <c r="N621" s="242"/>
      <c r="O621" s="242"/>
      <c r="P621" s="242"/>
      <c r="Q621" s="7"/>
    </row>
    <row r="622" spans="1:17">
      <c r="A622" s="7"/>
      <c r="B622" s="438" t="s">
        <v>1035</v>
      </c>
      <c r="C622" s="371"/>
      <c r="D622" s="371"/>
      <c r="E622" s="371"/>
      <c r="F622" s="371"/>
      <c r="G622" s="371"/>
      <c r="H622" s="371"/>
      <c r="I622" s="371"/>
      <c r="J622" s="372"/>
      <c r="K622" s="27"/>
      <c r="L622" s="27"/>
      <c r="M622" s="27"/>
      <c r="N622" s="242"/>
      <c r="O622" s="242"/>
      <c r="P622" s="242"/>
      <c r="Q622" s="7"/>
    </row>
    <row r="623" spans="1:17">
      <c r="A623" s="7"/>
      <c r="B623" s="419" t="s">
        <v>1036</v>
      </c>
      <c r="C623" s="379"/>
      <c r="D623" s="262" t="s">
        <v>1037</v>
      </c>
      <c r="E623" s="262" t="s">
        <v>1038</v>
      </c>
      <c r="F623" s="33" t="s">
        <v>1039</v>
      </c>
      <c r="G623" s="33" t="s">
        <v>1039</v>
      </c>
      <c r="H623" s="33" t="s">
        <v>1040</v>
      </c>
      <c r="I623" s="33" t="s">
        <v>1041</v>
      </c>
      <c r="J623" s="33" t="s">
        <v>1041</v>
      </c>
      <c r="K623" s="27"/>
      <c r="L623" s="27"/>
      <c r="M623" s="27"/>
      <c r="N623" s="242"/>
      <c r="O623" s="242"/>
      <c r="P623" s="242"/>
      <c r="Q623" s="7"/>
    </row>
    <row r="624" spans="1:17">
      <c r="A624" s="7"/>
      <c r="B624" s="380"/>
      <c r="C624" s="382"/>
      <c r="D624" s="262" t="s">
        <v>1042</v>
      </c>
      <c r="E624" s="262" t="s">
        <v>1038</v>
      </c>
      <c r="F624" s="33" t="s">
        <v>1043</v>
      </c>
      <c r="G624" s="33" t="s">
        <v>1043</v>
      </c>
      <c r="H624" s="33" t="s">
        <v>1043</v>
      </c>
      <c r="I624" s="33" t="s">
        <v>1043</v>
      </c>
      <c r="J624" s="33" t="s">
        <v>1039</v>
      </c>
      <c r="K624" s="27"/>
      <c r="L624" s="27"/>
      <c r="M624" s="27"/>
      <c r="N624" s="242"/>
      <c r="O624" s="242"/>
      <c r="P624" s="242"/>
      <c r="Q624" s="7"/>
    </row>
    <row r="625" spans="1:17">
      <c r="A625" s="7"/>
      <c r="B625" s="417" t="s">
        <v>1046</v>
      </c>
      <c r="C625" s="371"/>
      <c r="D625" s="371"/>
      <c r="E625" s="372"/>
      <c r="F625" s="28" t="s">
        <v>1270</v>
      </c>
      <c r="G625" s="28" t="s">
        <v>1270</v>
      </c>
      <c r="H625" s="28" t="s">
        <v>1271</v>
      </c>
      <c r="I625" s="28" t="s">
        <v>1272</v>
      </c>
      <c r="J625" s="28" t="s">
        <v>1272</v>
      </c>
      <c r="K625" s="27"/>
      <c r="L625" s="27"/>
      <c r="M625" s="27"/>
      <c r="N625" s="242"/>
      <c r="O625" s="242"/>
      <c r="P625" s="242"/>
      <c r="Q625" s="7"/>
    </row>
    <row r="626" spans="1:17">
      <c r="A626" s="7"/>
      <c r="B626" s="424" t="s">
        <v>1183</v>
      </c>
      <c r="C626" s="371"/>
      <c r="D626" s="372"/>
      <c r="E626" s="56" t="s">
        <v>1052</v>
      </c>
      <c r="F626" s="28">
        <v>1.8</v>
      </c>
      <c r="G626" s="28">
        <v>1.8</v>
      </c>
      <c r="H626" s="28">
        <v>1.8</v>
      </c>
      <c r="I626" s="28">
        <v>1.8</v>
      </c>
      <c r="J626" s="28">
        <v>1.8</v>
      </c>
      <c r="K626" s="27"/>
      <c r="L626" s="27"/>
      <c r="M626" s="27"/>
      <c r="N626" s="242"/>
      <c r="O626" s="242"/>
      <c r="P626" s="242"/>
      <c r="Q626" s="7"/>
    </row>
    <row r="627" spans="1:17">
      <c r="A627" s="7"/>
      <c r="B627" s="424" t="s">
        <v>1184</v>
      </c>
      <c r="C627" s="371"/>
      <c r="D627" s="371"/>
      <c r="E627" s="372"/>
      <c r="F627" s="28" t="s">
        <v>1273</v>
      </c>
      <c r="G627" s="28" t="s">
        <v>1273</v>
      </c>
      <c r="H627" s="28" t="s">
        <v>1273</v>
      </c>
      <c r="I627" s="28" t="s">
        <v>1273</v>
      </c>
      <c r="J627" s="28" t="s">
        <v>1471</v>
      </c>
      <c r="K627" s="27"/>
      <c r="L627" s="27"/>
      <c r="M627" s="27"/>
      <c r="N627" s="242"/>
      <c r="O627" s="242"/>
      <c r="P627" s="242"/>
      <c r="Q627" s="7"/>
    </row>
    <row r="628" spans="1:17">
      <c r="A628" s="7"/>
      <c r="B628" s="438" t="s">
        <v>1050</v>
      </c>
      <c r="C628" s="371"/>
      <c r="D628" s="371"/>
      <c r="E628" s="371"/>
      <c r="F628" s="371"/>
      <c r="G628" s="371"/>
      <c r="H628" s="371"/>
      <c r="I628" s="371"/>
      <c r="J628" s="372"/>
      <c r="K628" s="27"/>
      <c r="L628" s="27"/>
      <c r="M628" s="27"/>
      <c r="N628" s="242"/>
      <c r="O628" s="242"/>
      <c r="P628" s="242"/>
      <c r="Q628" s="7"/>
    </row>
    <row r="629" spans="1:17">
      <c r="A629" s="7"/>
      <c r="B629" s="417" t="s">
        <v>1051</v>
      </c>
      <c r="C629" s="371"/>
      <c r="D629" s="372"/>
      <c r="E629" s="262" t="s">
        <v>1052</v>
      </c>
      <c r="F629" s="44">
        <v>20</v>
      </c>
      <c r="G629" s="44">
        <v>20</v>
      </c>
      <c r="H629" s="44">
        <v>25</v>
      </c>
      <c r="I629" s="44">
        <v>25</v>
      </c>
      <c r="J629" s="44">
        <v>25</v>
      </c>
      <c r="K629" s="27"/>
      <c r="L629" s="27"/>
      <c r="M629" s="27"/>
      <c r="N629" s="242"/>
      <c r="O629" s="242"/>
      <c r="P629" s="242"/>
      <c r="Q629" s="7"/>
    </row>
    <row r="630" spans="1:17">
      <c r="A630" s="7"/>
      <c r="B630" s="417" t="s">
        <v>1054</v>
      </c>
      <c r="C630" s="371"/>
      <c r="D630" s="372"/>
      <c r="E630" s="262" t="s">
        <v>1052</v>
      </c>
      <c r="F630" s="44">
        <v>5</v>
      </c>
      <c r="G630" s="44">
        <v>5</v>
      </c>
      <c r="H630" s="44">
        <v>5</v>
      </c>
      <c r="I630" s="44">
        <v>5</v>
      </c>
      <c r="J630" s="44">
        <v>5</v>
      </c>
      <c r="K630" s="27"/>
      <c r="L630" s="27"/>
      <c r="M630" s="27"/>
      <c r="N630" s="242"/>
      <c r="O630" s="242"/>
      <c r="P630" s="242"/>
      <c r="Q630" s="7"/>
    </row>
    <row r="631" spans="1:17">
      <c r="A631" s="7"/>
      <c r="B631" s="424" t="s">
        <v>1057</v>
      </c>
      <c r="C631" s="379"/>
      <c r="D631" s="36" t="s">
        <v>980</v>
      </c>
      <c r="E631" s="36" t="s">
        <v>1058</v>
      </c>
      <c r="F631" s="28" t="s">
        <v>1059</v>
      </c>
      <c r="G631" s="28" t="s">
        <v>1059</v>
      </c>
      <c r="H631" s="28" t="s">
        <v>1059</v>
      </c>
      <c r="I631" s="28" t="s">
        <v>1059</v>
      </c>
      <c r="J631" s="28" t="s">
        <v>1472</v>
      </c>
      <c r="K631" s="27"/>
      <c r="L631" s="27"/>
      <c r="M631" s="27"/>
      <c r="N631" s="242"/>
      <c r="O631" s="242"/>
      <c r="P631" s="242"/>
      <c r="Q631" s="7"/>
    </row>
    <row r="632" spans="1:17">
      <c r="A632" s="7"/>
      <c r="B632" s="380"/>
      <c r="C632" s="382"/>
      <c r="D632" s="36" t="s">
        <v>983</v>
      </c>
      <c r="E632" s="36" t="s">
        <v>1058</v>
      </c>
      <c r="F632" s="28" t="s">
        <v>1274</v>
      </c>
      <c r="G632" s="28" t="s">
        <v>1274</v>
      </c>
      <c r="H632" s="28" t="s">
        <v>1274</v>
      </c>
      <c r="I632" s="28" t="s">
        <v>1274</v>
      </c>
      <c r="J632" s="28" t="s">
        <v>1473</v>
      </c>
      <c r="K632" s="27"/>
      <c r="L632" s="27"/>
      <c r="M632" s="27"/>
      <c r="N632" s="242"/>
      <c r="O632" s="242"/>
      <c r="P632" s="242"/>
      <c r="Q632" s="7"/>
    </row>
    <row r="633" spans="1:17">
      <c r="A633" s="7"/>
      <c r="B633" s="419" t="s">
        <v>1061</v>
      </c>
      <c r="C633" s="371"/>
      <c r="D633" s="372"/>
      <c r="E633" s="262" t="s">
        <v>1062</v>
      </c>
      <c r="F633" s="265">
        <v>20</v>
      </c>
      <c r="G633" s="265">
        <v>35</v>
      </c>
      <c r="H633" s="265">
        <v>52</v>
      </c>
      <c r="I633" s="265">
        <v>70</v>
      </c>
      <c r="J633" s="265">
        <v>82</v>
      </c>
      <c r="K633" s="27"/>
      <c r="L633" s="27"/>
      <c r="M633" s="27"/>
      <c r="N633" s="242"/>
      <c r="O633" s="242"/>
      <c r="P633" s="242"/>
      <c r="Q633" s="7"/>
    </row>
    <row r="634" spans="1:17" ht="24.75" customHeight="1">
      <c r="A634" s="7"/>
      <c r="B634" s="419" t="s">
        <v>1275</v>
      </c>
      <c r="C634" s="379"/>
      <c r="D634" s="262" t="s">
        <v>1067</v>
      </c>
      <c r="E634" s="262" t="s">
        <v>1045</v>
      </c>
      <c r="F634" s="28" t="s">
        <v>1474</v>
      </c>
      <c r="G634" s="28" t="s">
        <v>1277</v>
      </c>
      <c r="H634" s="93" t="s">
        <v>1475</v>
      </c>
      <c r="I634" s="93" t="s">
        <v>1476</v>
      </c>
      <c r="J634" s="28" t="s">
        <v>1477</v>
      </c>
      <c r="K634" s="27"/>
      <c r="L634" s="27"/>
      <c r="M634" s="27"/>
      <c r="N634" s="242"/>
      <c r="O634" s="242"/>
      <c r="P634" s="242"/>
      <c r="Q634" s="7"/>
    </row>
    <row r="635" spans="1:17" ht="24.75" customHeight="1">
      <c r="A635" s="7"/>
      <c r="B635" s="380"/>
      <c r="C635" s="382"/>
      <c r="D635" s="262" t="s">
        <v>1073</v>
      </c>
      <c r="E635" s="262" t="s">
        <v>1045</v>
      </c>
      <c r="F635" s="28" t="s">
        <v>1478</v>
      </c>
      <c r="G635" s="28" t="s">
        <v>1479</v>
      </c>
      <c r="H635" s="93" t="s">
        <v>1480</v>
      </c>
      <c r="I635" s="93" t="s">
        <v>1481</v>
      </c>
      <c r="J635" s="28" t="s">
        <v>1482</v>
      </c>
      <c r="K635" s="27"/>
      <c r="L635" s="27"/>
      <c r="M635" s="27"/>
      <c r="N635" s="242"/>
      <c r="O635" s="242"/>
      <c r="P635" s="242"/>
      <c r="Q635" s="7"/>
    </row>
    <row r="636" spans="1:17">
      <c r="A636" s="7"/>
      <c r="B636" s="417" t="s">
        <v>1196</v>
      </c>
      <c r="C636" s="379"/>
      <c r="D636" s="262" t="s">
        <v>1067</v>
      </c>
      <c r="E636" s="262" t="s">
        <v>1079</v>
      </c>
      <c r="F636" s="265">
        <v>6.5</v>
      </c>
      <c r="G636" s="265">
        <v>7.5</v>
      </c>
      <c r="H636" s="264">
        <v>10.5</v>
      </c>
      <c r="I636" s="264" t="s">
        <v>1483</v>
      </c>
      <c r="J636" s="265">
        <v>17</v>
      </c>
      <c r="K636" s="27"/>
      <c r="L636" s="27"/>
      <c r="M636" s="27"/>
      <c r="N636" s="242"/>
      <c r="O636" s="242"/>
      <c r="P636" s="242"/>
      <c r="Q636" s="7"/>
    </row>
    <row r="637" spans="1:17">
      <c r="A637" s="7"/>
      <c r="B637" s="380"/>
      <c r="C637" s="382"/>
      <c r="D637" s="262" t="s">
        <v>1073</v>
      </c>
      <c r="E637" s="262" t="s">
        <v>1079</v>
      </c>
      <c r="F637" s="28">
        <v>22</v>
      </c>
      <c r="G637" s="28">
        <v>26</v>
      </c>
      <c r="H637" s="93" t="s">
        <v>1484</v>
      </c>
      <c r="I637" s="93">
        <v>38</v>
      </c>
      <c r="J637" s="28">
        <v>50</v>
      </c>
      <c r="K637" s="27"/>
      <c r="L637" s="27"/>
      <c r="M637" s="27"/>
      <c r="N637" s="242"/>
      <c r="O637" s="242"/>
      <c r="P637" s="242"/>
      <c r="Q637" s="7"/>
    </row>
    <row r="638" spans="1:17" ht="24.75" customHeight="1">
      <c r="A638" s="7"/>
      <c r="B638" s="419" t="s">
        <v>1485</v>
      </c>
      <c r="C638" s="379"/>
      <c r="D638" s="262" t="s">
        <v>1067</v>
      </c>
      <c r="E638" s="262" t="s">
        <v>1045</v>
      </c>
      <c r="F638" s="28" t="s">
        <v>1486</v>
      </c>
      <c r="G638" s="28" t="s">
        <v>1487</v>
      </c>
      <c r="H638" s="93" t="s">
        <v>1488</v>
      </c>
      <c r="I638" s="93" t="s">
        <v>1489</v>
      </c>
      <c r="J638" s="28" t="s">
        <v>1490</v>
      </c>
      <c r="K638" s="27"/>
      <c r="L638" s="27"/>
      <c r="M638" s="27"/>
      <c r="N638" s="242"/>
      <c r="O638" s="242"/>
      <c r="P638" s="242"/>
      <c r="Q638" s="7"/>
    </row>
    <row r="639" spans="1:17" ht="24.75" customHeight="1">
      <c r="A639" s="7"/>
      <c r="B639" s="380"/>
      <c r="C639" s="382"/>
      <c r="D639" s="262" t="s">
        <v>1073</v>
      </c>
      <c r="E639" s="262" t="s">
        <v>1045</v>
      </c>
      <c r="F639" s="28" t="s">
        <v>1491</v>
      </c>
      <c r="G639" s="28" t="s">
        <v>1492</v>
      </c>
      <c r="H639" s="93" t="s">
        <v>1493</v>
      </c>
      <c r="I639" s="93" t="s">
        <v>1494</v>
      </c>
      <c r="J639" s="28" t="s">
        <v>1495</v>
      </c>
      <c r="K639" s="27"/>
      <c r="L639" s="27"/>
      <c r="M639" s="27"/>
      <c r="N639" s="242"/>
      <c r="O639" s="242"/>
      <c r="P639" s="242"/>
      <c r="Q639" s="7"/>
    </row>
    <row r="640" spans="1:17">
      <c r="A640" s="7"/>
      <c r="B640" s="419" t="s">
        <v>1356</v>
      </c>
      <c r="C640" s="379"/>
      <c r="D640" s="262" t="s">
        <v>1067</v>
      </c>
      <c r="E640" s="262" t="s">
        <v>1079</v>
      </c>
      <c r="F640" s="28">
        <v>8.5</v>
      </c>
      <c r="G640" s="28">
        <v>9.5</v>
      </c>
      <c r="H640" s="28">
        <v>12.5</v>
      </c>
      <c r="I640" s="28" t="s">
        <v>1496</v>
      </c>
      <c r="J640" s="28">
        <v>21</v>
      </c>
      <c r="K640" s="27"/>
      <c r="L640" s="27"/>
      <c r="M640" s="27"/>
      <c r="N640" s="242"/>
      <c r="O640" s="242"/>
      <c r="P640" s="242"/>
      <c r="Q640" s="7"/>
    </row>
    <row r="641" spans="1:17">
      <c r="A641" s="7"/>
      <c r="B641" s="380"/>
      <c r="C641" s="382"/>
      <c r="D641" s="262" t="s">
        <v>1073</v>
      </c>
      <c r="E641" s="262" t="s">
        <v>1079</v>
      </c>
      <c r="F641" s="28">
        <v>25</v>
      </c>
      <c r="G641" s="28">
        <v>29</v>
      </c>
      <c r="H641" s="28" t="s">
        <v>1497</v>
      </c>
      <c r="I641" s="28">
        <v>42</v>
      </c>
      <c r="J641" s="28">
        <v>58</v>
      </c>
      <c r="K641" s="27"/>
      <c r="L641" s="27"/>
      <c r="M641" s="27"/>
      <c r="N641" s="242"/>
      <c r="O641" s="242"/>
      <c r="P641" s="242"/>
      <c r="Q641" s="7"/>
    </row>
    <row r="642" spans="1:17">
      <c r="A642" s="7"/>
      <c r="B642" s="94"/>
      <c r="C642" s="94"/>
      <c r="D642" s="60"/>
      <c r="E642" s="60"/>
      <c r="F642" s="45"/>
      <c r="G642" s="45"/>
      <c r="H642" s="45"/>
      <c r="I642" s="45"/>
      <c r="J642" s="45"/>
      <c r="K642" s="27"/>
      <c r="L642" s="27"/>
      <c r="M642" s="27"/>
      <c r="N642" s="242"/>
      <c r="O642" s="242"/>
      <c r="P642" s="242"/>
      <c r="Q642" s="7"/>
    </row>
    <row r="643" spans="1:17" ht="26.25" customHeight="1">
      <c r="A643" s="7"/>
      <c r="B643" s="442" t="s">
        <v>1498</v>
      </c>
      <c r="C643" s="393"/>
      <c r="D643" s="393"/>
      <c r="E643" s="393"/>
      <c r="F643" s="393"/>
      <c r="G643" s="393"/>
      <c r="H643" s="393"/>
      <c r="I643" s="393"/>
      <c r="J643" s="393"/>
      <c r="K643" s="393"/>
      <c r="L643" s="393"/>
      <c r="M643" s="393"/>
      <c r="N643" s="242"/>
      <c r="O643" s="242"/>
      <c r="P643" s="242"/>
      <c r="Q643" s="7"/>
    </row>
    <row r="644" spans="1:17" ht="19.5" customHeight="1">
      <c r="A644" s="7"/>
      <c r="B644" s="443" t="s">
        <v>1499</v>
      </c>
      <c r="C644" s="393"/>
      <c r="D644" s="393"/>
      <c r="E644" s="393"/>
      <c r="F644" s="393"/>
      <c r="G644" s="393"/>
      <c r="H644" s="393"/>
      <c r="I644" s="241"/>
      <c r="J644" s="241"/>
      <c r="K644" s="241"/>
      <c r="L644" s="241"/>
      <c r="M644" s="241"/>
      <c r="N644" s="241"/>
      <c r="O644" s="241"/>
      <c r="P644" s="95"/>
      <c r="Q644" s="7"/>
    </row>
    <row r="645" spans="1:17" ht="15.75" customHeight="1">
      <c r="A645" s="7"/>
      <c r="B645" s="444" t="s">
        <v>23</v>
      </c>
      <c r="C645" s="372"/>
      <c r="D645" s="96" t="s">
        <v>85</v>
      </c>
      <c r="E645" s="96" t="s">
        <v>1500</v>
      </c>
      <c r="F645" s="96" t="s">
        <v>86</v>
      </c>
      <c r="G645" s="96" t="s">
        <v>1501</v>
      </c>
      <c r="H645" s="96" t="s">
        <v>87</v>
      </c>
      <c r="I645" s="241"/>
      <c r="J645" s="241"/>
      <c r="K645" s="241"/>
      <c r="L645" s="241"/>
      <c r="M645" s="241"/>
      <c r="N645" s="241"/>
      <c r="O645" s="241"/>
      <c r="P645" s="95"/>
      <c r="Q645" s="7"/>
    </row>
    <row r="646" spans="1:17" ht="15.75" customHeight="1">
      <c r="A646" s="7"/>
      <c r="B646" s="97" t="s">
        <v>1502</v>
      </c>
      <c r="C646" s="98" t="s">
        <v>1503</v>
      </c>
      <c r="D646" s="98" t="s">
        <v>1504</v>
      </c>
      <c r="E646" s="98" t="s">
        <v>1505</v>
      </c>
      <c r="F646" s="98" t="s">
        <v>1506</v>
      </c>
      <c r="G646" s="98" t="s">
        <v>1507</v>
      </c>
      <c r="H646" s="98" t="s">
        <v>1508</v>
      </c>
      <c r="I646" s="241"/>
      <c r="J646" s="241"/>
      <c r="K646" s="241"/>
      <c r="L646" s="241"/>
      <c r="M646" s="241"/>
      <c r="N646" s="241"/>
      <c r="O646" s="241"/>
      <c r="P646" s="95"/>
      <c r="Q646" s="7"/>
    </row>
    <row r="647" spans="1:17" ht="15.75" customHeight="1">
      <c r="A647" s="7"/>
      <c r="B647" s="97" t="s">
        <v>1509</v>
      </c>
      <c r="C647" s="98" t="s">
        <v>1503</v>
      </c>
      <c r="D647" s="98" t="s">
        <v>1510</v>
      </c>
      <c r="E647" s="98" t="s">
        <v>1511</v>
      </c>
      <c r="F647" s="98" t="s">
        <v>1512</v>
      </c>
      <c r="G647" s="98" t="s">
        <v>1513</v>
      </c>
      <c r="H647" s="98" t="s">
        <v>1514</v>
      </c>
      <c r="I647" s="241"/>
      <c r="J647" s="241"/>
      <c r="K647" s="241"/>
      <c r="L647" s="241"/>
      <c r="M647" s="241"/>
      <c r="N647" s="241"/>
      <c r="O647" s="241"/>
      <c r="P647" s="95"/>
      <c r="Q647" s="7"/>
    </row>
    <row r="648" spans="1:17" ht="15.75" customHeight="1">
      <c r="A648" s="7"/>
      <c r="B648" s="97" t="s">
        <v>1515</v>
      </c>
      <c r="C648" s="98"/>
      <c r="D648" s="98" t="s">
        <v>1462</v>
      </c>
      <c r="E648" s="98" t="s">
        <v>1462</v>
      </c>
      <c r="F648" s="98" t="s">
        <v>1462</v>
      </c>
      <c r="G648" s="98" t="s">
        <v>1462</v>
      </c>
      <c r="H648" s="98" t="s">
        <v>1462</v>
      </c>
      <c r="I648" s="241"/>
      <c r="J648" s="445" t="s">
        <v>1516</v>
      </c>
      <c r="K648" s="371"/>
      <c r="L648" s="371"/>
      <c r="M648" s="371"/>
      <c r="N648" s="371"/>
      <c r="O648" s="372"/>
      <c r="P648" s="95"/>
      <c r="Q648" s="7"/>
    </row>
    <row r="649" spans="1:17" ht="15.75" customHeight="1">
      <c r="A649" s="7"/>
      <c r="B649" s="97" t="s">
        <v>1517</v>
      </c>
      <c r="C649" s="98"/>
      <c r="D649" s="98" t="s">
        <v>693</v>
      </c>
      <c r="E649" s="98" t="s">
        <v>1462</v>
      </c>
      <c r="F649" s="98" t="s">
        <v>1462</v>
      </c>
      <c r="G649" s="98" t="s">
        <v>693</v>
      </c>
      <c r="H649" s="98" t="s">
        <v>693</v>
      </c>
      <c r="I649" s="241"/>
      <c r="J649" s="445" t="s">
        <v>1518</v>
      </c>
      <c r="K649" s="371"/>
      <c r="L649" s="371"/>
      <c r="M649" s="371"/>
      <c r="N649" s="371"/>
      <c r="O649" s="372"/>
      <c r="P649" s="95"/>
      <c r="Q649" s="7"/>
    </row>
    <row r="650" spans="1:17" ht="15.75" customHeight="1">
      <c r="A650" s="7"/>
      <c r="B650" s="97" t="s">
        <v>1519</v>
      </c>
      <c r="C650" s="98" t="s">
        <v>956</v>
      </c>
      <c r="D650" s="315">
        <v>32</v>
      </c>
      <c r="E650" s="315">
        <v>40</v>
      </c>
      <c r="F650" s="315">
        <v>41</v>
      </c>
      <c r="G650" s="315">
        <v>42</v>
      </c>
      <c r="H650" s="315">
        <v>42</v>
      </c>
      <c r="I650" s="241"/>
      <c r="J650" s="445" t="s">
        <v>1520</v>
      </c>
      <c r="K650" s="371"/>
      <c r="L650" s="371"/>
      <c r="M650" s="371"/>
      <c r="N650" s="371"/>
      <c r="O650" s="372"/>
      <c r="P650" s="95"/>
      <c r="Q650" s="7"/>
    </row>
    <row r="651" spans="1:17" ht="15.75" customHeight="1">
      <c r="A651" s="7"/>
      <c r="B651" s="97" t="s">
        <v>1521</v>
      </c>
      <c r="C651" s="98" t="s">
        <v>1522</v>
      </c>
      <c r="D651" s="315" t="s">
        <v>1523</v>
      </c>
      <c r="E651" s="315" t="s">
        <v>1524</v>
      </c>
      <c r="F651" s="315" t="s">
        <v>1525</v>
      </c>
      <c r="G651" s="315" t="s">
        <v>1526</v>
      </c>
      <c r="H651" s="315" t="s">
        <v>1527</v>
      </c>
      <c r="I651" s="241"/>
      <c r="J651" s="445" t="s">
        <v>1528</v>
      </c>
      <c r="K651" s="371"/>
      <c r="L651" s="371"/>
      <c r="M651" s="371"/>
      <c r="N651" s="371"/>
      <c r="O651" s="372"/>
      <c r="P651" s="95"/>
      <c r="Q651" s="7"/>
    </row>
    <row r="652" spans="1:17" ht="15.75" customHeight="1">
      <c r="A652" s="7"/>
      <c r="B652" s="97" t="s">
        <v>1529</v>
      </c>
      <c r="C652" s="98" t="s">
        <v>1530</v>
      </c>
      <c r="D652" s="315" t="s">
        <v>1531</v>
      </c>
      <c r="E652" s="315" t="s">
        <v>1531</v>
      </c>
      <c r="F652" s="315" t="s">
        <v>1532</v>
      </c>
      <c r="G652" s="315" t="s">
        <v>1532</v>
      </c>
      <c r="H652" s="315" t="s">
        <v>1532</v>
      </c>
      <c r="I652" s="241"/>
      <c r="J652" s="445" t="s">
        <v>1533</v>
      </c>
      <c r="K652" s="371"/>
      <c r="L652" s="371"/>
      <c r="M652" s="371"/>
      <c r="N652" s="371"/>
      <c r="O652" s="372"/>
      <c r="P652" s="95"/>
      <c r="Q652" s="7"/>
    </row>
    <row r="653" spans="1:17" ht="15.75" customHeight="1">
      <c r="A653" s="7"/>
      <c r="B653" s="97" t="s">
        <v>1534</v>
      </c>
      <c r="C653" s="98" t="s">
        <v>946</v>
      </c>
      <c r="D653" s="315">
        <v>1760.7973421926911</v>
      </c>
      <c r="E653" s="315">
        <v>2280</v>
      </c>
      <c r="F653" s="315">
        <v>3376</v>
      </c>
      <c r="G653" s="315">
        <v>4560.2605863192184</v>
      </c>
      <c r="H653" s="315">
        <v>5413</v>
      </c>
      <c r="I653" s="241"/>
      <c r="J653" s="445" t="s">
        <v>1535</v>
      </c>
      <c r="K653" s="371"/>
      <c r="L653" s="371"/>
      <c r="M653" s="371"/>
      <c r="N653" s="371"/>
      <c r="O653" s="372"/>
      <c r="P653" s="95"/>
      <c r="Q653" s="7"/>
    </row>
    <row r="654" spans="1:17" ht="15.75" customHeight="1">
      <c r="A654" s="7"/>
      <c r="B654" s="97" t="s">
        <v>1536</v>
      </c>
      <c r="C654" s="98" t="s">
        <v>946</v>
      </c>
      <c r="D654" s="315">
        <v>1512.8205128205129</v>
      </c>
      <c r="E654" s="315">
        <v>2354</v>
      </c>
      <c r="F654" s="315">
        <v>3549</v>
      </c>
      <c r="G654" s="315">
        <v>4312.6684636118598</v>
      </c>
      <c r="H654" s="315">
        <v>4982</v>
      </c>
      <c r="I654" s="241"/>
      <c r="J654" s="445" t="s">
        <v>1537</v>
      </c>
      <c r="K654" s="371"/>
      <c r="L654" s="371"/>
      <c r="M654" s="371"/>
      <c r="N654" s="371"/>
      <c r="O654" s="372"/>
      <c r="P654" s="95"/>
      <c r="Q654" s="7"/>
    </row>
    <row r="655" spans="1:17" ht="15.75" customHeight="1">
      <c r="A655" s="7"/>
      <c r="B655" s="97" t="s">
        <v>1538</v>
      </c>
      <c r="C655" s="98" t="s">
        <v>936</v>
      </c>
      <c r="D655" s="315">
        <v>8</v>
      </c>
      <c r="E655" s="315">
        <v>10.36</v>
      </c>
      <c r="F655" s="315">
        <v>15.34</v>
      </c>
      <c r="G655" s="315">
        <v>20.72</v>
      </c>
      <c r="H655" s="315">
        <v>24.6</v>
      </c>
      <c r="I655" s="241"/>
      <c r="J655" s="445" t="s">
        <v>1539</v>
      </c>
      <c r="K655" s="371"/>
      <c r="L655" s="371"/>
      <c r="M655" s="371"/>
      <c r="N655" s="371"/>
      <c r="O655" s="372"/>
      <c r="P655" s="95"/>
      <c r="Q655" s="7"/>
    </row>
    <row r="656" spans="1:17" ht="15.75" customHeight="1">
      <c r="A656" s="7"/>
      <c r="B656" s="97" t="s">
        <v>1540</v>
      </c>
      <c r="C656" s="98" t="s">
        <v>936</v>
      </c>
      <c r="D656" s="315">
        <v>6.87</v>
      </c>
      <c r="E656" s="315">
        <v>10.7</v>
      </c>
      <c r="F656" s="315">
        <v>16.13</v>
      </c>
      <c r="G656" s="315">
        <v>19.600000000000001</v>
      </c>
      <c r="H656" s="315">
        <v>22.64</v>
      </c>
      <c r="I656" s="241"/>
      <c r="J656" s="446" t="s">
        <v>1541</v>
      </c>
      <c r="K656" s="371"/>
      <c r="L656" s="371"/>
      <c r="M656" s="371"/>
      <c r="N656" s="371"/>
      <c r="O656" s="372"/>
      <c r="P656" s="95"/>
      <c r="Q656" s="7"/>
    </row>
    <row r="657" spans="1:17" ht="15.75" customHeight="1">
      <c r="A657" s="7"/>
      <c r="B657" s="447" t="s">
        <v>1542</v>
      </c>
      <c r="C657" s="372"/>
      <c r="D657" s="315" t="s">
        <v>649</v>
      </c>
      <c r="E657" s="315" t="s">
        <v>649</v>
      </c>
      <c r="F657" s="315" t="s">
        <v>649</v>
      </c>
      <c r="G657" s="315" t="s">
        <v>649</v>
      </c>
      <c r="H657" s="315" t="s">
        <v>649</v>
      </c>
      <c r="I657" s="241"/>
      <c r="J657" s="241"/>
      <c r="K657" s="241"/>
      <c r="L657" s="241"/>
      <c r="M657" s="241"/>
      <c r="N657" s="241"/>
      <c r="O657" s="241"/>
      <c r="P657" s="95"/>
      <c r="Q657" s="7"/>
    </row>
    <row r="658" spans="1:17" ht="15.75" customHeight="1">
      <c r="A658" s="7"/>
      <c r="B658" s="99" t="s">
        <v>1543</v>
      </c>
      <c r="C658" s="100" t="s">
        <v>1045</v>
      </c>
      <c r="D658" s="315" t="s">
        <v>1544</v>
      </c>
      <c r="E658" s="315" t="s">
        <v>1545</v>
      </c>
      <c r="F658" s="315" t="s">
        <v>1546</v>
      </c>
      <c r="G658" s="315" t="s">
        <v>1546</v>
      </c>
      <c r="H658" s="315" t="s">
        <v>1546</v>
      </c>
      <c r="I658" s="241"/>
      <c r="J658" s="241"/>
      <c r="K658" s="241"/>
      <c r="L658" s="241"/>
      <c r="M658" s="241"/>
      <c r="N658" s="241"/>
      <c r="O658" s="241"/>
      <c r="P658" s="95"/>
      <c r="Q658" s="7"/>
    </row>
    <row r="659" spans="1:17" ht="15.75" customHeight="1">
      <c r="A659" s="7"/>
      <c r="B659" s="97" t="s">
        <v>998</v>
      </c>
      <c r="C659" s="97"/>
      <c r="D659" s="316" t="s">
        <v>1002</v>
      </c>
      <c r="E659" s="316" t="s">
        <v>1002</v>
      </c>
      <c r="F659" s="316" t="s">
        <v>1259</v>
      </c>
      <c r="G659" s="316" t="s">
        <v>1259</v>
      </c>
      <c r="H659" s="316" t="s">
        <v>1259</v>
      </c>
      <c r="I659" s="241"/>
      <c r="J659" s="241"/>
      <c r="K659" s="241"/>
      <c r="L659" s="241"/>
      <c r="M659" s="241"/>
      <c r="N659" s="241"/>
      <c r="O659" s="241"/>
      <c r="P659" s="95"/>
      <c r="Q659" s="7"/>
    </row>
    <row r="660" spans="1:17" ht="15.75" customHeight="1">
      <c r="A660" s="7"/>
      <c r="B660" s="99" t="s">
        <v>1547</v>
      </c>
      <c r="C660" s="100" t="s">
        <v>991</v>
      </c>
      <c r="D660" s="315" t="s">
        <v>1548</v>
      </c>
      <c r="E660" s="315" t="s">
        <v>1549</v>
      </c>
      <c r="F660" s="315" t="s">
        <v>1550</v>
      </c>
      <c r="G660" s="315" t="s">
        <v>1551</v>
      </c>
      <c r="H660" s="315" t="s">
        <v>1552</v>
      </c>
      <c r="I660" s="241"/>
      <c r="J660" s="241"/>
      <c r="K660" s="241"/>
      <c r="L660" s="241"/>
      <c r="M660" s="241"/>
      <c r="N660" s="241"/>
      <c r="O660" s="241"/>
      <c r="P660" s="95"/>
      <c r="Q660" s="7"/>
    </row>
    <row r="661" spans="1:17" ht="15.75" customHeight="1">
      <c r="A661" s="7"/>
      <c r="B661" s="97" t="s">
        <v>1553</v>
      </c>
      <c r="C661" s="101" t="s">
        <v>1554</v>
      </c>
      <c r="D661" s="315" t="s">
        <v>1555</v>
      </c>
      <c r="E661" s="315" t="s">
        <v>1556</v>
      </c>
      <c r="F661" s="315" t="s">
        <v>1557</v>
      </c>
      <c r="G661" s="315" t="s">
        <v>1558</v>
      </c>
      <c r="H661" s="315" t="s">
        <v>1559</v>
      </c>
      <c r="I661" s="241"/>
      <c r="J661" s="241"/>
      <c r="K661" s="241"/>
      <c r="L661" s="241"/>
      <c r="M661" s="241"/>
      <c r="N661" s="241"/>
      <c r="O661" s="241"/>
      <c r="P661" s="95"/>
      <c r="Q661" s="7"/>
    </row>
    <row r="662" spans="1:17" ht="15.75" customHeight="1">
      <c r="A662" s="7"/>
      <c r="B662" s="97" t="s">
        <v>1061</v>
      </c>
      <c r="C662" s="98" t="s">
        <v>1062</v>
      </c>
      <c r="D662" s="315">
        <v>50</v>
      </c>
      <c r="E662" s="315">
        <v>70</v>
      </c>
      <c r="F662" s="315">
        <v>100</v>
      </c>
      <c r="G662" s="315">
        <v>140</v>
      </c>
      <c r="H662" s="315">
        <v>180</v>
      </c>
      <c r="I662" s="241"/>
      <c r="J662" s="241"/>
      <c r="K662" s="241"/>
      <c r="L662" s="241"/>
      <c r="M662" s="241"/>
      <c r="N662" s="241"/>
      <c r="O662" s="241"/>
      <c r="P662" s="95"/>
      <c r="Q662" s="7"/>
    </row>
    <row r="663" spans="1:17" ht="29.25" customHeight="1">
      <c r="A663" s="7"/>
      <c r="B663" s="102" t="s">
        <v>1560</v>
      </c>
      <c r="C663" s="98" t="s">
        <v>1058</v>
      </c>
      <c r="D663" s="315" t="s">
        <v>1561</v>
      </c>
      <c r="E663" s="315" t="s">
        <v>1561</v>
      </c>
      <c r="F663" s="315" t="s">
        <v>1561</v>
      </c>
      <c r="G663" s="315" t="s">
        <v>1561</v>
      </c>
      <c r="H663" s="315" t="s">
        <v>1561</v>
      </c>
      <c r="I663" s="241"/>
      <c r="J663" s="241"/>
      <c r="K663" s="241"/>
      <c r="L663" s="241"/>
      <c r="M663" s="241"/>
      <c r="N663" s="241"/>
      <c r="O663" s="241"/>
      <c r="P663" s="95"/>
      <c r="Q663" s="7"/>
    </row>
    <row r="664" spans="1:17" ht="29.25" customHeight="1">
      <c r="A664" s="7"/>
      <c r="B664" s="102" t="s">
        <v>1562</v>
      </c>
      <c r="C664" s="98" t="s">
        <v>1058</v>
      </c>
      <c r="D664" s="315" t="s">
        <v>1561</v>
      </c>
      <c r="E664" s="315" t="s">
        <v>1561</v>
      </c>
      <c r="F664" s="315" t="s">
        <v>1561</v>
      </c>
      <c r="G664" s="315" t="s">
        <v>1561</v>
      </c>
      <c r="H664" s="315" t="s">
        <v>1561</v>
      </c>
      <c r="I664" s="241"/>
      <c r="J664" s="241"/>
      <c r="K664" s="241"/>
      <c r="L664" s="241"/>
      <c r="M664" s="241"/>
      <c r="N664" s="241"/>
      <c r="O664" s="241"/>
      <c r="P664" s="95"/>
      <c r="Q664" s="7"/>
    </row>
    <row r="665" spans="1:17" ht="29.25" customHeight="1">
      <c r="A665" s="7"/>
      <c r="B665" s="102" t="s">
        <v>1563</v>
      </c>
      <c r="C665" s="98" t="s">
        <v>1058</v>
      </c>
      <c r="D665" s="315" t="s">
        <v>1564</v>
      </c>
      <c r="E665" s="315" t="s">
        <v>1564</v>
      </c>
      <c r="F665" s="315" t="s">
        <v>1564</v>
      </c>
      <c r="G665" s="315" t="s">
        <v>1564</v>
      </c>
      <c r="H665" s="315" t="s">
        <v>1564</v>
      </c>
      <c r="I665" s="241"/>
      <c r="J665" s="241"/>
      <c r="K665" s="241"/>
      <c r="L665" s="241"/>
      <c r="M665" s="241"/>
      <c r="N665" s="241"/>
      <c r="O665" s="241"/>
      <c r="P665" s="95"/>
      <c r="Q665" s="7"/>
    </row>
    <row r="666" spans="1:17" ht="29.25" customHeight="1">
      <c r="A666" s="7"/>
      <c r="B666" s="102" t="s">
        <v>1565</v>
      </c>
      <c r="C666" s="98" t="s">
        <v>1058</v>
      </c>
      <c r="D666" s="315" t="s">
        <v>1566</v>
      </c>
      <c r="E666" s="315" t="s">
        <v>1566</v>
      </c>
      <c r="F666" s="315" t="s">
        <v>1566</v>
      </c>
      <c r="G666" s="315" t="s">
        <v>1566</v>
      </c>
      <c r="H666" s="315" t="s">
        <v>1566</v>
      </c>
      <c r="I666" s="241"/>
      <c r="J666" s="241"/>
      <c r="K666" s="241"/>
      <c r="L666" s="241"/>
      <c r="M666" s="241"/>
      <c r="N666" s="241"/>
      <c r="O666" s="241"/>
      <c r="P666" s="95"/>
      <c r="Q666" s="7"/>
    </row>
    <row r="667" spans="1:17" ht="15.75" customHeight="1">
      <c r="A667" s="7"/>
      <c r="B667" s="99" t="s">
        <v>1051</v>
      </c>
      <c r="C667" s="100" t="s">
        <v>1052</v>
      </c>
      <c r="D667" s="315">
        <v>25</v>
      </c>
      <c r="E667" s="315">
        <v>30</v>
      </c>
      <c r="F667" s="315">
        <v>30</v>
      </c>
      <c r="G667" s="315">
        <v>50</v>
      </c>
      <c r="H667" s="315">
        <v>50</v>
      </c>
      <c r="I667" s="241"/>
      <c r="J667" s="241"/>
      <c r="K667" s="241"/>
      <c r="L667" s="241"/>
      <c r="M667" s="241"/>
      <c r="N667" s="241"/>
      <c r="O667" s="241"/>
      <c r="P667" s="95"/>
      <c r="Q667" s="7"/>
    </row>
    <row r="668" spans="1:17" ht="15.75" customHeight="1">
      <c r="A668" s="7"/>
      <c r="B668" s="99" t="s">
        <v>1054</v>
      </c>
      <c r="C668" s="100" t="s">
        <v>1052</v>
      </c>
      <c r="D668" s="315">
        <v>15</v>
      </c>
      <c r="E668" s="315">
        <v>15</v>
      </c>
      <c r="F668" s="315">
        <v>20</v>
      </c>
      <c r="G668" s="315">
        <v>30</v>
      </c>
      <c r="H668" s="315">
        <v>30</v>
      </c>
      <c r="I668" s="241"/>
      <c r="J668" s="241"/>
      <c r="K668" s="241"/>
      <c r="L668" s="241"/>
      <c r="M668" s="241"/>
      <c r="N668" s="241"/>
      <c r="O668" s="241"/>
      <c r="P668" s="95"/>
      <c r="Q668" s="7"/>
    </row>
    <row r="669" spans="1:17" ht="15.75" customHeight="1">
      <c r="A669" s="7"/>
      <c r="B669" s="99" t="s">
        <v>1567</v>
      </c>
      <c r="C669" s="100" t="s">
        <v>1045</v>
      </c>
      <c r="D669" s="315" t="s">
        <v>1568</v>
      </c>
      <c r="E669" s="315" t="s">
        <v>1569</v>
      </c>
      <c r="F669" s="315" t="s">
        <v>1570</v>
      </c>
      <c r="G669" s="315" t="s">
        <v>1571</v>
      </c>
      <c r="H669" s="315" t="s">
        <v>1571</v>
      </c>
      <c r="I669" s="241"/>
      <c r="J669" s="241"/>
      <c r="K669" s="241"/>
      <c r="L669" s="241"/>
      <c r="M669" s="241"/>
      <c r="N669" s="241"/>
      <c r="O669" s="241"/>
      <c r="P669" s="95"/>
      <c r="Q669" s="7"/>
    </row>
    <row r="670" spans="1:17" ht="15.75" customHeight="1">
      <c r="A670" s="7"/>
      <c r="B670" s="99" t="s">
        <v>1572</v>
      </c>
      <c r="C670" s="100" t="s">
        <v>1045</v>
      </c>
      <c r="D670" s="315" t="s">
        <v>1573</v>
      </c>
      <c r="E670" s="315" t="s">
        <v>1574</v>
      </c>
      <c r="F670" s="315" t="s">
        <v>1345</v>
      </c>
      <c r="G670" s="315" t="s">
        <v>1575</v>
      </c>
      <c r="H670" s="315" t="s">
        <v>1575</v>
      </c>
      <c r="I670" s="241"/>
      <c r="J670" s="241"/>
      <c r="K670" s="241"/>
      <c r="L670" s="241"/>
      <c r="M670" s="241"/>
      <c r="N670" s="241"/>
      <c r="O670" s="241"/>
      <c r="P670" s="95"/>
      <c r="Q670" s="7"/>
    </row>
    <row r="671" spans="1:17" ht="15.75" customHeight="1">
      <c r="A671" s="7"/>
      <c r="B671" s="99" t="s">
        <v>1576</v>
      </c>
      <c r="C671" s="100" t="s">
        <v>1079</v>
      </c>
      <c r="D671" s="315">
        <v>23</v>
      </c>
      <c r="E671" s="315">
        <v>26</v>
      </c>
      <c r="F671" s="315" t="s">
        <v>965</v>
      </c>
      <c r="G671" s="315">
        <v>45</v>
      </c>
      <c r="H671" s="315">
        <v>46</v>
      </c>
      <c r="I671" s="241"/>
      <c r="J671" s="241"/>
      <c r="K671" s="241"/>
      <c r="L671" s="241"/>
      <c r="M671" s="241"/>
      <c r="N671" s="241"/>
      <c r="O671" s="241"/>
      <c r="P671" s="95"/>
      <c r="Q671" s="7"/>
    </row>
    <row r="672" spans="1:17" ht="15.75" customHeight="1">
      <c r="A672" s="7"/>
      <c r="B672" s="99" t="s">
        <v>1577</v>
      </c>
      <c r="C672" s="100" t="s">
        <v>1079</v>
      </c>
      <c r="D672" s="315">
        <v>38</v>
      </c>
      <c r="E672" s="315">
        <v>51</v>
      </c>
      <c r="F672" s="315">
        <v>68</v>
      </c>
      <c r="G672" s="315">
        <v>93</v>
      </c>
      <c r="H672" s="315">
        <v>101</v>
      </c>
      <c r="I672" s="241"/>
      <c r="J672" s="241"/>
      <c r="K672" s="241"/>
      <c r="L672" s="241"/>
      <c r="M672" s="241"/>
      <c r="N672" s="241"/>
      <c r="O672" s="241"/>
      <c r="P672" s="95"/>
      <c r="Q672" s="7"/>
    </row>
    <row r="673" spans="1:17" ht="19.5" customHeight="1">
      <c r="A673" s="7"/>
      <c r="B673" s="448" t="s">
        <v>1578</v>
      </c>
      <c r="C673" s="371"/>
      <c r="D673" s="371"/>
      <c r="E673" s="371"/>
      <c r="F673" s="371"/>
      <c r="G673" s="371"/>
      <c r="H673" s="372"/>
      <c r="I673" s="241"/>
      <c r="J673" s="241"/>
      <c r="K673" s="241"/>
      <c r="L673" s="241"/>
      <c r="M673" s="241"/>
      <c r="N673" s="241"/>
      <c r="O673" s="241"/>
      <c r="P673" s="95"/>
      <c r="Q673" s="7"/>
    </row>
    <row r="674" spans="1:17" ht="15.75" customHeight="1">
      <c r="A674" s="7"/>
      <c r="B674" s="444" t="s">
        <v>23</v>
      </c>
      <c r="C674" s="372"/>
      <c r="D674" s="96" t="s">
        <v>1579</v>
      </c>
      <c r="E674" s="96" t="s">
        <v>1580</v>
      </c>
      <c r="F674" s="96" t="s">
        <v>1581</v>
      </c>
      <c r="G674" s="96" t="s">
        <v>90</v>
      </c>
      <c r="H674" s="96" t="s">
        <v>1582</v>
      </c>
      <c r="I674" s="241"/>
      <c r="J674" s="241"/>
      <c r="K674" s="241"/>
      <c r="L674" s="241"/>
      <c r="M674" s="241"/>
      <c r="N674" s="241"/>
      <c r="O674" s="241"/>
      <c r="P674" s="95"/>
      <c r="Q674" s="7"/>
    </row>
    <row r="675" spans="1:17" ht="15.75" customHeight="1">
      <c r="A675" s="7"/>
      <c r="B675" s="97" t="s">
        <v>1502</v>
      </c>
      <c r="C675" s="98" t="s">
        <v>1503</v>
      </c>
      <c r="D675" s="98" t="s">
        <v>1504</v>
      </c>
      <c r="E675" s="98" t="s">
        <v>1505</v>
      </c>
      <c r="F675" s="98" t="s">
        <v>1506</v>
      </c>
      <c r="G675" s="98" t="s">
        <v>1507</v>
      </c>
      <c r="H675" s="98" t="s">
        <v>1508</v>
      </c>
      <c r="I675" s="241"/>
      <c r="J675" s="449" t="s">
        <v>1583</v>
      </c>
      <c r="K675" s="371"/>
      <c r="L675" s="371"/>
      <c r="M675" s="371"/>
      <c r="N675" s="371"/>
      <c r="O675" s="372"/>
      <c r="P675" s="95"/>
      <c r="Q675" s="7"/>
    </row>
    <row r="676" spans="1:17" ht="15.75" customHeight="1">
      <c r="A676" s="7"/>
      <c r="B676" s="97" t="s">
        <v>1509</v>
      </c>
      <c r="C676" s="98" t="s">
        <v>1503</v>
      </c>
      <c r="D676" s="98" t="s">
        <v>1510</v>
      </c>
      <c r="E676" s="98" t="s">
        <v>1511</v>
      </c>
      <c r="F676" s="98" t="s">
        <v>1512</v>
      </c>
      <c r="G676" s="98" t="s">
        <v>1513</v>
      </c>
      <c r="H676" s="98" t="s">
        <v>1514</v>
      </c>
      <c r="I676" s="241"/>
      <c r="J676" s="449" t="s">
        <v>1584</v>
      </c>
      <c r="K676" s="371"/>
      <c r="L676" s="371"/>
      <c r="M676" s="371"/>
      <c r="N676" s="371"/>
      <c r="O676" s="372"/>
      <c r="P676" s="95"/>
      <c r="Q676" s="7"/>
    </row>
    <row r="677" spans="1:17" ht="15.75" customHeight="1">
      <c r="A677" s="7"/>
      <c r="B677" s="97" t="s">
        <v>1515</v>
      </c>
      <c r="C677" s="98"/>
      <c r="D677" s="98" t="s">
        <v>1585</v>
      </c>
      <c r="E677" s="98" t="s">
        <v>1462</v>
      </c>
      <c r="F677" s="98" t="s">
        <v>1585</v>
      </c>
      <c r="G677" s="98" t="s">
        <v>1462</v>
      </c>
      <c r="H677" s="98" t="s">
        <v>1462</v>
      </c>
      <c r="I677" s="241"/>
      <c r="J677" s="449" t="s">
        <v>1586</v>
      </c>
      <c r="K677" s="371"/>
      <c r="L677" s="371"/>
      <c r="M677" s="371"/>
      <c r="N677" s="371"/>
      <c r="O677" s="372"/>
      <c r="P677" s="95"/>
      <c r="Q677" s="7"/>
    </row>
    <row r="678" spans="1:17" ht="15.75" customHeight="1">
      <c r="A678" s="7"/>
      <c r="B678" s="97" t="s">
        <v>1517</v>
      </c>
      <c r="C678" s="98"/>
      <c r="D678" s="98" t="s">
        <v>1462</v>
      </c>
      <c r="E678" s="98" t="s">
        <v>693</v>
      </c>
      <c r="F678" s="98" t="s">
        <v>1462</v>
      </c>
      <c r="G678" s="98" t="s">
        <v>693</v>
      </c>
      <c r="H678" s="98" t="s">
        <v>693</v>
      </c>
      <c r="I678" s="241"/>
      <c r="J678" s="449" t="s">
        <v>1587</v>
      </c>
      <c r="K678" s="371"/>
      <c r="L678" s="371"/>
      <c r="M678" s="371"/>
      <c r="N678" s="371"/>
      <c r="O678" s="372"/>
      <c r="P678" s="95"/>
      <c r="Q678" s="7"/>
    </row>
    <row r="679" spans="1:17" ht="15.75" customHeight="1">
      <c r="A679" s="7"/>
      <c r="B679" s="97" t="s">
        <v>1519</v>
      </c>
      <c r="C679" s="98" t="s">
        <v>956</v>
      </c>
      <c r="D679" s="315">
        <v>38</v>
      </c>
      <c r="E679" s="315">
        <v>40</v>
      </c>
      <c r="F679" s="315">
        <v>41</v>
      </c>
      <c r="G679" s="315">
        <v>44</v>
      </c>
      <c r="H679" s="315">
        <v>44</v>
      </c>
      <c r="I679" s="241"/>
      <c r="J679" s="449" t="s">
        <v>1537</v>
      </c>
      <c r="K679" s="371"/>
      <c r="L679" s="371"/>
      <c r="M679" s="371"/>
      <c r="N679" s="371"/>
      <c r="O679" s="372"/>
      <c r="P679" s="95"/>
      <c r="Q679" s="7"/>
    </row>
    <row r="680" spans="1:17" ht="15.75" customHeight="1">
      <c r="A680" s="7"/>
      <c r="B680" s="97" t="s">
        <v>1521</v>
      </c>
      <c r="C680" s="98" t="s">
        <v>1522</v>
      </c>
      <c r="D680" s="315" t="s">
        <v>1523</v>
      </c>
      <c r="E680" s="315" t="s">
        <v>1524</v>
      </c>
      <c r="F680" s="315" t="s">
        <v>1525</v>
      </c>
      <c r="G680" s="315" t="s">
        <v>1526</v>
      </c>
      <c r="H680" s="315" t="s">
        <v>1527</v>
      </c>
      <c r="I680" s="241"/>
      <c r="J680" s="449" t="s">
        <v>1588</v>
      </c>
      <c r="K680" s="371"/>
      <c r="L680" s="371"/>
      <c r="M680" s="371"/>
      <c r="N680" s="371"/>
      <c r="O680" s="372"/>
      <c r="P680" s="95"/>
      <c r="Q680" s="7"/>
    </row>
    <row r="681" spans="1:17" ht="15.75" customHeight="1">
      <c r="A681" s="7"/>
      <c r="B681" s="97" t="s">
        <v>1529</v>
      </c>
      <c r="C681" s="98" t="s">
        <v>1530</v>
      </c>
      <c r="D681" s="315" t="s">
        <v>1531</v>
      </c>
      <c r="E681" s="315" t="s">
        <v>1531</v>
      </c>
      <c r="F681" s="315" t="s">
        <v>1532</v>
      </c>
      <c r="G681" s="315" t="s">
        <v>1532</v>
      </c>
      <c r="H681" s="315" t="s">
        <v>1532</v>
      </c>
      <c r="I681" s="241"/>
      <c r="J681" s="449" t="s">
        <v>1518</v>
      </c>
      <c r="K681" s="371"/>
      <c r="L681" s="371"/>
      <c r="M681" s="371"/>
      <c r="N681" s="371"/>
      <c r="O681" s="372"/>
      <c r="P681" s="95"/>
      <c r="Q681" s="7"/>
    </row>
    <row r="682" spans="1:17" ht="15.75" customHeight="1">
      <c r="A682" s="7"/>
      <c r="B682" s="97" t="s">
        <v>1534</v>
      </c>
      <c r="C682" s="98" t="s">
        <v>946</v>
      </c>
      <c r="D682" s="315">
        <v>1897</v>
      </c>
      <c r="E682" s="315">
        <v>2345</v>
      </c>
      <c r="F682" s="315">
        <v>3643</v>
      </c>
      <c r="G682" s="315">
        <v>4551</v>
      </c>
      <c r="H682" s="315">
        <v>5570</v>
      </c>
      <c r="I682" s="241"/>
      <c r="J682" s="449" t="s">
        <v>1528</v>
      </c>
      <c r="K682" s="371"/>
      <c r="L682" s="371"/>
      <c r="M682" s="371"/>
      <c r="N682" s="371"/>
      <c r="O682" s="372"/>
      <c r="P682" s="95"/>
      <c r="Q682" s="7"/>
    </row>
    <row r="683" spans="1:17" ht="15.75" customHeight="1">
      <c r="A683" s="7"/>
      <c r="B683" s="97" t="s">
        <v>1536</v>
      </c>
      <c r="C683" s="98" t="s">
        <v>946</v>
      </c>
      <c r="D683" s="315">
        <v>1687</v>
      </c>
      <c r="E683" s="315">
        <v>2176</v>
      </c>
      <c r="F683" s="315">
        <v>3502</v>
      </c>
      <c r="G683" s="315">
        <v>4289</v>
      </c>
      <c r="H683" s="315">
        <v>5117</v>
      </c>
      <c r="I683" s="241"/>
      <c r="J683" s="446" t="s">
        <v>1589</v>
      </c>
      <c r="K683" s="371"/>
      <c r="L683" s="371"/>
      <c r="M683" s="371"/>
      <c r="N683" s="371"/>
      <c r="O683" s="372"/>
      <c r="P683" s="95"/>
      <c r="Q683" s="7"/>
    </row>
    <row r="684" spans="1:17" ht="15.75" customHeight="1">
      <c r="A684" s="7"/>
      <c r="B684" s="97" t="s">
        <v>1538</v>
      </c>
      <c r="C684" s="98" t="s">
        <v>936</v>
      </c>
      <c r="D684" s="315">
        <v>8.6</v>
      </c>
      <c r="E684" s="315">
        <v>10.6</v>
      </c>
      <c r="F684" s="315">
        <v>16.5</v>
      </c>
      <c r="G684" s="315">
        <v>20.6</v>
      </c>
      <c r="H684" s="315">
        <v>25.3</v>
      </c>
      <c r="I684" s="241"/>
      <c r="J684" s="241"/>
      <c r="K684" s="241"/>
      <c r="L684" s="241"/>
      <c r="M684" s="241"/>
      <c r="N684" s="241"/>
      <c r="O684" s="241"/>
      <c r="P684" s="95"/>
      <c r="Q684" s="7"/>
    </row>
    <row r="685" spans="1:17" ht="15.75" customHeight="1">
      <c r="A685" s="7"/>
      <c r="B685" s="97" t="s">
        <v>1540</v>
      </c>
      <c r="C685" s="98" t="s">
        <v>936</v>
      </c>
      <c r="D685" s="315">
        <v>7.6</v>
      </c>
      <c r="E685" s="315">
        <v>9.9</v>
      </c>
      <c r="F685" s="315">
        <v>15.9</v>
      </c>
      <c r="G685" s="315">
        <v>19.5</v>
      </c>
      <c r="H685" s="315">
        <v>23.2</v>
      </c>
      <c r="I685" s="241"/>
      <c r="J685" s="241"/>
      <c r="K685" s="241"/>
      <c r="L685" s="241"/>
      <c r="M685" s="241"/>
      <c r="N685" s="241"/>
      <c r="O685" s="241"/>
      <c r="P685" s="95"/>
      <c r="Q685" s="7"/>
    </row>
    <row r="686" spans="1:17" ht="15.75" customHeight="1">
      <c r="A686" s="7"/>
      <c r="B686" s="447" t="s">
        <v>1542</v>
      </c>
      <c r="C686" s="372"/>
      <c r="D686" s="315" t="s">
        <v>649</v>
      </c>
      <c r="E686" s="315" t="s">
        <v>649</v>
      </c>
      <c r="F686" s="315" t="s">
        <v>649</v>
      </c>
      <c r="G686" s="315" t="s">
        <v>649</v>
      </c>
      <c r="H686" s="315" t="s">
        <v>649</v>
      </c>
      <c r="I686" s="241"/>
      <c r="J686" s="241"/>
      <c r="K686" s="241"/>
      <c r="L686" s="241"/>
      <c r="M686" s="241"/>
      <c r="N686" s="241"/>
      <c r="O686" s="241"/>
      <c r="P686" s="95"/>
      <c r="Q686" s="7"/>
    </row>
    <row r="687" spans="1:17" ht="15.75" customHeight="1">
      <c r="A687" s="7"/>
      <c r="B687" s="99" t="s">
        <v>1543</v>
      </c>
      <c r="C687" s="100" t="s">
        <v>1045</v>
      </c>
      <c r="D687" s="315" t="s">
        <v>1544</v>
      </c>
      <c r="E687" s="315" t="s">
        <v>1545</v>
      </c>
      <c r="F687" s="315" t="s">
        <v>1546</v>
      </c>
      <c r="G687" s="315" t="s">
        <v>1546</v>
      </c>
      <c r="H687" s="315" t="s">
        <v>1546</v>
      </c>
      <c r="I687" s="241"/>
      <c r="J687" s="241"/>
      <c r="K687" s="241"/>
      <c r="L687" s="241"/>
      <c r="M687" s="241"/>
      <c r="N687" s="241"/>
      <c r="O687" s="241"/>
      <c r="P687" s="95"/>
      <c r="Q687" s="7"/>
    </row>
    <row r="688" spans="1:17" ht="15.75" customHeight="1">
      <c r="A688" s="7"/>
      <c r="B688" s="97" t="s">
        <v>998</v>
      </c>
      <c r="C688" s="97"/>
      <c r="D688" s="315" t="s">
        <v>1002</v>
      </c>
      <c r="E688" s="315" t="s">
        <v>1002</v>
      </c>
      <c r="F688" s="315" t="s">
        <v>1259</v>
      </c>
      <c r="G688" s="315" t="s">
        <v>1259</v>
      </c>
      <c r="H688" s="315" t="s">
        <v>1259</v>
      </c>
      <c r="I688" s="241"/>
      <c r="J688" s="241"/>
      <c r="K688" s="241"/>
      <c r="L688" s="241"/>
      <c r="M688" s="241"/>
      <c r="N688" s="241"/>
      <c r="O688" s="241"/>
      <c r="P688" s="95"/>
      <c r="Q688" s="7"/>
    </row>
    <row r="689" spans="1:17" ht="15.75" customHeight="1">
      <c r="A689" s="7"/>
      <c r="B689" s="99" t="s">
        <v>1547</v>
      </c>
      <c r="C689" s="100" t="s">
        <v>991</v>
      </c>
      <c r="D689" s="315" t="s">
        <v>1548</v>
      </c>
      <c r="E689" s="315" t="s">
        <v>1549</v>
      </c>
      <c r="F689" s="315" t="s">
        <v>1550</v>
      </c>
      <c r="G689" s="315" t="s">
        <v>1551</v>
      </c>
      <c r="H689" s="315" t="s">
        <v>1552</v>
      </c>
      <c r="I689" s="241"/>
      <c r="J689" s="241"/>
      <c r="K689" s="241"/>
      <c r="L689" s="241"/>
      <c r="M689" s="241"/>
      <c r="N689" s="241"/>
      <c r="O689" s="241"/>
      <c r="P689" s="95"/>
      <c r="Q689" s="7"/>
    </row>
    <row r="690" spans="1:17" ht="15.75" customHeight="1">
      <c r="A690" s="7"/>
      <c r="B690" s="97" t="s">
        <v>1553</v>
      </c>
      <c r="C690" s="101" t="s">
        <v>1554</v>
      </c>
      <c r="D690" s="315" t="s">
        <v>1590</v>
      </c>
      <c r="E690" s="315" t="s">
        <v>1230</v>
      </c>
      <c r="F690" s="315" t="s">
        <v>1591</v>
      </c>
      <c r="G690" s="315" t="s">
        <v>1592</v>
      </c>
      <c r="H690" s="315" t="s">
        <v>1592</v>
      </c>
      <c r="I690" s="241"/>
      <c r="J690" s="241"/>
      <c r="K690" s="241"/>
      <c r="L690" s="241"/>
      <c r="M690" s="241"/>
      <c r="N690" s="241"/>
      <c r="O690" s="241"/>
      <c r="P690" s="95"/>
      <c r="Q690" s="7"/>
    </row>
    <row r="691" spans="1:17" ht="15.75" customHeight="1">
      <c r="A691" s="7"/>
      <c r="B691" s="97" t="s">
        <v>1061</v>
      </c>
      <c r="C691" s="98" t="s">
        <v>1062</v>
      </c>
      <c r="D691" s="315">
        <v>50</v>
      </c>
      <c r="E691" s="315">
        <v>70</v>
      </c>
      <c r="F691" s="315">
        <v>100</v>
      </c>
      <c r="G691" s="315">
        <v>140</v>
      </c>
      <c r="H691" s="315">
        <v>180</v>
      </c>
      <c r="I691" s="241"/>
      <c r="J691" s="241"/>
      <c r="K691" s="241"/>
      <c r="L691" s="241"/>
      <c r="M691" s="241"/>
      <c r="N691" s="241"/>
      <c r="O691" s="241"/>
      <c r="P691" s="95"/>
      <c r="Q691" s="7"/>
    </row>
    <row r="692" spans="1:17" ht="29.25" customHeight="1">
      <c r="A692" s="7"/>
      <c r="B692" s="102" t="s">
        <v>1560</v>
      </c>
      <c r="C692" s="98" t="s">
        <v>1058</v>
      </c>
      <c r="D692" s="315" t="s">
        <v>1561</v>
      </c>
      <c r="E692" s="315" t="s">
        <v>1561</v>
      </c>
      <c r="F692" s="315" t="s">
        <v>1561</v>
      </c>
      <c r="G692" s="315" t="s">
        <v>1561</v>
      </c>
      <c r="H692" s="315" t="s">
        <v>1561</v>
      </c>
      <c r="I692" s="241"/>
      <c r="J692" s="241"/>
      <c r="K692" s="241"/>
      <c r="L692" s="241"/>
      <c r="M692" s="241"/>
      <c r="N692" s="241"/>
      <c r="O692" s="241"/>
      <c r="P692" s="95"/>
      <c r="Q692" s="7"/>
    </row>
    <row r="693" spans="1:17" ht="29.25" customHeight="1">
      <c r="A693" s="7"/>
      <c r="B693" s="102" t="s">
        <v>1562</v>
      </c>
      <c r="C693" s="98" t="s">
        <v>1058</v>
      </c>
      <c r="D693" s="315" t="s">
        <v>1561</v>
      </c>
      <c r="E693" s="315" t="s">
        <v>1561</v>
      </c>
      <c r="F693" s="315" t="s">
        <v>1561</v>
      </c>
      <c r="G693" s="315" t="s">
        <v>1561</v>
      </c>
      <c r="H693" s="315" t="s">
        <v>1561</v>
      </c>
      <c r="I693" s="241"/>
      <c r="J693" s="241"/>
      <c r="K693" s="241"/>
      <c r="L693" s="241"/>
      <c r="M693" s="241"/>
      <c r="N693" s="241"/>
      <c r="O693" s="241"/>
      <c r="P693" s="95"/>
      <c r="Q693" s="7"/>
    </row>
    <row r="694" spans="1:17" ht="29.25" customHeight="1">
      <c r="A694" s="7"/>
      <c r="B694" s="102" t="s">
        <v>1563</v>
      </c>
      <c r="C694" s="98" t="s">
        <v>1058</v>
      </c>
      <c r="D694" s="315" t="s">
        <v>1564</v>
      </c>
      <c r="E694" s="315" t="s">
        <v>1564</v>
      </c>
      <c r="F694" s="315" t="s">
        <v>1564</v>
      </c>
      <c r="G694" s="315" t="s">
        <v>1564</v>
      </c>
      <c r="H694" s="315" t="s">
        <v>1564</v>
      </c>
      <c r="I694" s="241"/>
      <c r="J694" s="241"/>
      <c r="K694" s="241"/>
      <c r="L694" s="241"/>
      <c r="M694" s="241"/>
      <c r="N694" s="241"/>
      <c r="O694" s="241"/>
      <c r="P694" s="95"/>
      <c r="Q694" s="7"/>
    </row>
    <row r="695" spans="1:17" ht="29.25" customHeight="1">
      <c r="A695" s="7"/>
      <c r="B695" s="102" t="s">
        <v>1565</v>
      </c>
      <c r="C695" s="98" t="s">
        <v>1058</v>
      </c>
      <c r="D695" s="315" t="s">
        <v>1566</v>
      </c>
      <c r="E695" s="315" t="s">
        <v>1566</v>
      </c>
      <c r="F695" s="315" t="s">
        <v>1566</v>
      </c>
      <c r="G695" s="315" t="s">
        <v>1566</v>
      </c>
      <c r="H695" s="315" t="s">
        <v>1566</v>
      </c>
      <c r="I695" s="241"/>
      <c r="J695" s="241"/>
      <c r="K695" s="241"/>
      <c r="L695" s="241"/>
      <c r="M695" s="241"/>
      <c r="N695" s="241"/>
      <c r="O695" s="241"/>
      <c r="P695" s="95"/>
      <c r="Q695" s="7"/>
    </row>
    <row r="696" spans="1:17" ht="15.75" customHeight="1">
      <c r="A696" s="7"/>
      <c r="B696" s="99" t="s">
        <v>1051</v>
      </c>
      <c r="C696" s="100" t="s">
        <v>1052</v>
      </c>
      <c r="D696" s="315">
        <v>20</v>
      </c>
      <c r="E696" s="315">
        <v>30</v>
      </c>
      <c r="F696" s="315">
        <v>30</v>
      </c>
      <c r="G696" s="315">
        <v>50</v>
      </c>
      <c r="H696" s="315">
        <v>50</v>
      </c>
      <c r="I696" s="241"/>
      <c r="J696" s="241"/>
      <c r="K696" s="241"/>
      <c r="L696" s="241"/>
      <c r="M696" s="241"/>
      <c r="N696" s="241"/>
      <c r="O696" s="241"/>
      <c r="P696" s="95"/>
      <c r="Q696" s="7"/>
    </row>
    <row r="697" spans="1:17" ht="15.75" customHeight="1">
      <c r="A697" s="7"/>
      <c r="B697" s="99" t="s">
        <v>1054</v>
      </c>
      <c r="C697" s="100" t="s">
        <v>1052</v>
      </c>
      <c r="D697" s="315">
        <v>15</v>
      </c>
      <c r="E697" s="315">
        <v>15</v>
      </c>
      <c r="F697" s="315">
        <v>20</v>
      </c>
      <c r="G697" s="315">
        <v>30</v>
      </c>
      <c r="H697" s="315">
        <v>30</v>
      </c>
      <c r="I697" s="241"/>
      <c r="J697" s="241"/>
      <c r="K697" s="241"/>
      <c r="L697" s="241"/>
      <c r="M697" s="241"/>
      <c r="N697" s="241"/>
      <c r="O697" s="241"/>
      <c r="P697" s="95"/>
      <c r="Q697" s="7"/>
    </row>
    <row r="698" spans="1:17" ht="15.75" customHeight="1">
      <c r="A698" s="7"/>
      <c r="B698" s="99" t="s">
        <v>1567</v>
      </c>
      <c r="C698" s="100" t="s">
        <v>1045</v>
      </c>
      <c r="D698" s="315" t="s">
        <v>1593</v>
      </c>
      <c r="E698" s="315" t="s">
        <v>1593</v>
      </c>
      <c r="F698" s="315" t="s">
        <v>1594</v>
      </c>
      <c r="G698" s="315" t="s">
        <v>1595</v>
      </c>
      <c r="H698" s="315" t="s">
        <v>1595</v>
      </c>
      <c r="I698" s="241"/>
      <c r="J698" s="241"/>
      <c r="K698" s="241"/>
      <c r="L698" s="241"/>
      <c r="M698" s="241"/>
      <c r="N698" s="241"/>
      <c r="O698" s="241"/>
      <c r="P698" s="95"/>
      <c r="Q698" s="7"/>
    </row>
    <row r="699" spans="1:17" ht="15.75" customHeight="1">
      <c r="A699" s="7"/>
      <c r="B699" s="99" t="s">
        <v>1572</v>
      </c>
      <c r="C699" s="100" t="s">
        <v>1045</v>
      </c>
      <c r="D699" s="315" t="s">
        <v>1573</v>
      </c>
      <c r="E699" s="315" t="s">
        <v>1574</v>
      </c>
      <c r="F699" s="315" t="s">
        <v>1345</v>
      </c>
      <c r="G699" s="315" t="s">
        <v>1575</v>
      </c>
      <c r="H699" s="315" t="s">
        <v>1575</v>
      </c>
      <c r="I699" s="241"/>
      <c r="J699" s="241"/>
      <c r="K699" s="241"/>
      <c r="L699" s="241"/>
      <c r="M699" s="241"/>
      <c r="N699" s="241"/>
      <c r="O699" s="241"/>
      <c r="P699" s="95"/>
      <c r="Q699" s="7"/>
    </row>
    <row r="700" spans="1:17" ht="15.75" customHeight="1">
      <c r="A700" s="7"/>
      <c r="B700" s="99" t="s">
        <v>1576</v>
      </c>
      <c r="C700" s="100" t="s">
        <v>1079</v>
      </c>
      <c r="D700" s="315">
        <v>24</v>
      </c>
      <c r="E700" s="315">
        <v>24</v>
      </c>
      <c r="F700" s="315">
        <v>29</v>
      </c>
      <c r="G700" s="315">
        <v>38</v>
      </c>
      <c r="H700" s="315">
        <v>41</v>
      </c>
      <c r="I700" s="241"/>
      <c r="J700" s="241"/>
      <c r="K700" s="241"/>
      <c r="L700" s="241"/>
      <c r="M700" s="241"/>
      <c r="N700" s="241"/>
      <c r="O700" s="241"/>
      <c r="P700" s="95"/>
      <c r="Q700" s="7"/>
    </row>
    <row r="701" spans="1:17" ht="15.75" customHeight="1">
      <c r="A701" s="7"/>
      <c r="B701" s="99" t="s">
        <v>1577</v>
      </c>
      <c r="C701" s="100" t="s">
        <v>1079</v>
      </c>
      <c r="D701" s="315">
        <v>38</v>
      </c>
      <c r="E701" s="315">
        <v>51</v>
      </c>
      <c r="F701" s="315">
        <v>68</v>
      </c>
      <c r="G701" s="315">
        <v>93</v>
      </c>
      <c r="H701" s="315">
        <v>101</v>
      </c>
      <c r="I701" s="241"/>
      <c r="J701" s="241"/>
      <c r="K701" s="241"/>
      <c r="L701" s="241"/>
      <c r="M701" s="241"/>
      <c r="N701" s="241"/>
      <c r="O701" s="241"/>
      <c r="P701" s="95"/>
      <c r="Q701" s="7"/>
    </row>
    <row r="702" spans="1:17" ht="19.5" customHeight="1">
      <c r="A702" s="7"/>
      <c r="B702" s="448" t="s">
        <v>1596</v>
      </c>
      <c r="C702" s="371"/>
      <c r="D702" s="371"/>
      <c r="E702" s="371"/>
      <c r="F702" s="371"/>
      <c r="G702" s="371"/>
      <c r="H702" s="372"/>
      <c r="I702" s="241"/>
      <c r="J702" s="241"/>
      <c r="K702" s="241"/>
      <c r="L702" s="241"/>
      <c r="M702" s="241"/>
      <c r="N702" s="241"/>
      <c r="O702" s="241"/>
      <c r="P702" s="95"/>
      <c r="Q702" s="7"/>
    </row>
    <row r="703" spans="1:17" ht="15.75" customHeight="1">
      <c r="A703" s="7"/>
      <c r="B703" s="444" t="s">
        <v>23</v>
      </c>
      <c r="C703" s="372"/>
      <c r="D703" s="96" t="s">
        <v>1597</v>
      </c>
      <c r="E703" s="96" t="s">
        <v>1598</v>
      </c>
      <c r="F703" s="96" t="s">
        <v>1599</v>
      </c>
      <c r="G703" s="96" t="s">
        <v>1600</v>
      </c>
      <c r="H703" s="96" t="s">
        <v>93</v>
      </c>
      <c r="I703" s="241"/>
      <c r="J703" s="241"/>
      <c r="K703" s="241"/>
      <c r="L703" s="241"/>
      <c r="M703" s="241"/>
      <c r="N703" s="241"/>
      <c r="O703" s="241"/>
      <c r="P703" s="95"/>
      <c r="Q703" s="7"/>
    </row>
    <row r="704" spans="1:17" ht="15.75" customHeight="1">
      <c r="A704" s="7"/>
      <c r="B704" s="97" t="s">
        <v>1502</v>
      </c>
      <c r="C704" s="98" t="s">
        <v>1503</v>
      </c>
      <c r="D704" s="98" t="s">
        <v>1504</v>
      </c>
      <c r="E704" s="98" t="s">
        <v>1505</v>
      </c>
      <c r="F704" s="98" t="s">
        <v>1506</v>
      </c>
      <c r="G704" s="98" t="s">
        <v>1507</v>
      </c>
      <c r="H704" s="98" t="s">
        <v>1508</v>
      </c>
      <c r="I704" s="241"/>
      <c r="J704" s="449" t="s">
        <v>1601</v>
      </c>
      <c r="K704" s="371"/>
      <c r="L704" s="371"/>
      <c r="M704" s="371"/>
      <c r="N704" s="371"/>
      <c r="O704" s="372"/>
      <c r="P704" s="95"/>
      <c r="Q704" s="7"/>
    </row>
    <row r="705" spans="1:17" ht="15.75" customHeight="1">
      <c r="A705" s="7"/>
      <c r="B705" s="97" t="s">
        <v>1509</v>
      </c>
      <c r="C705" s="98" t="s">
        <v>1503</v>
      </c>
      <c r="D705" s="98" t="s">
        <v>1510</v>
      </c>
      <c r="E705" s="98" t="s">
        <v>1511</v>
      </c>
      <c r="F705" s="98" t="s">
        <v>1512</v>
      </c>
      <c r="G705" s="98" t="s">
        <v>1513</v>
      </c>
      <c r="H705" s="98" t="s">
        <v>1514</v>
      </c>
      <c r="I705" s="241"/>
      <c r="J705" s="449" t="s">
        <v>1602</v>
      </c>
      <c r="K705" s="371"/>
      <c r="L705" s="371"/>
      <c r="M705" s="371"/>
      <c r="N705" s="371"/>
      <c r="O705" s="372"/>
      <c r="P705" s="95"/>
      <c r="Q705" s="7"/>
    </row>
    <row r="706" spans="1:17" ht="15.75" customHeight="1">
      <c r="A706" s="7"/>
      <c r="B706" s="97" t="s">
        <v>1515</v>
      </c>
      <c r="C706" s="98"/>
      <c r="D706" s="98" t="s">
        <v>1462</v>
      </c>
      <c r="E706" s="98" t="s">
        <v>1462</v>
      </c>
      <c r="F706" s="98" t="s">
        <v>1585</v>
      </c>
      <c r="G706" s="98" t="s">
        <v>1462</v>
      </c>
      <c r="H706" s="98" t="s">
        <v>1462</v>
      </c>
      <c r="I706" s="241"/>
      <c r="J706" s="449" t="s">
        <v>1603</v>
      </c>
      <c r="K706" s="371"/>
      <c r="L706" s="371"/>
      <c r="M706" s="371"/>
      <c r="N706" s="371"/>
      <c r="O706" s="372"/>
      <c r="P706" s="95"/>
      <c r="Q706" s="7"/>
    </row>
    <row r="707" spans="1:17" ht="15.75" customHeight="1">
      <c r="A707" s="7"/>
      <c r="B707" s="97" t="s">
        <v>1517</v>
      </c>
      <c r="C707" s="98"/>
      <c r="D707" s="98" t="s">
        <v>1462</v>
      </c>
      <c r="E707" s="98" t="s">
        <v>693</v>
      </c>
      <c r="F707" s="98" t="s">
        <v>1462</v>
      </c>
      <c r="G707" s="98" t="s">
        <v>1585</v>
      </c>
      <c r="H707" s="98" t="s">
        <v>1585</v>
      </c>
      <c r="I707" s="241"/>
      <c r="J707" s="449" t="s">
        <v>1604</v>
      </c>
      <c r="K707" s="371"/>
      <c r="L707" s="371"/>
      <c r="M707" s="371"/>
      <c r="N707" s="371"/>
      <c r="O707" s="372"/>
      <c r="P707" s="95"/>
      <c r="Q707" s="7"/>
    </row>
    <row r="708" spans="1:17" ht="15.75" customHeight="1">
      <c r="A708" s="7"/>
      <c r="B708" s="97" t="s">
        <v>1519</v>
      </c>
      <c r="C708" s="98" t="s">
        <v>956</v>
      </c>
      <c r="D708" s="103">
        <v>32</v>
      </c>
      <c r="E708" s="103">
        <v>36</v>
      </c>
      <c r="F708" s="317">
        <v>41</v>
      </c>
      <c r="G708" s="317">
        <v>41</v>
      </c>
      <c r="H708" s="317">
        <v>43</v>
      </c>
      <c r="I708" s="241"/>
      <c r="J708" s="449" t="s">
        <v>1605</v>
      </c>
      <c r="K708" s="371"/>
      <c r="L708" s="371"/>
      <c r="M708" s="371"/>
      <c r="N708" s="371"/>
      <c r="O708" s="372"/>
      <c r="P708" s="95"/>
      <c r="Q708" s="7"/>
    </row>
    <row r="709" spans="1:17" ht="15.75" customHeight="1">
      <c r="A709" s="7"/>
      <c r="B709" s="97" t="s">
        <v>1521</v>
      </c>
      <c r="C709" s="98" t="s">
        <v>1522</v>
      </c>
      <c r="D709" s="103" t="s">
        <v>1523</v>
      </c>
      <c r="E709" s="103" t="s">
        <v>1524</v>
      </c>
      <c r="F709" s="103" t="s">
        <v>1525</v>
      </c>
      <c r="G709" s="103" t="s">
        <v>1526</v>
      </c>
      <c r="H709" s="103" t="s">
        <v>1527</v>
      </c>
      <c r="I709" s="241"/>
      <c r="J709" s="449" t="s">
        <v>1606</v>
      </c>
      <c r="K709" s="371"/>
      <c r="L709" s="371"/>
      <c r="M709" s="371"/>
      <c r="N709" s="371"/>
      <c r="O709" s="372"/>
      <c r="P709" s="95"/>
      <c r="Q709" s="7"/>
    </row>
    <row r="710" spans="1:17" ht="15.75" customHeight="1">
      <c r="A710" s="7"/>
      <c r="B710" s="97" t="s">
        <v>1529</v>
      </c>
      <c r="C710" s="98" t="s">
        <v>1530</v>
      </c>
      <c r="D710" s="103" t="s">
        <v>1531</v>
      </c>
      <c r="E710" s="103" t="s">
        <v>1531</v>
      </c>
      <c r="F710" s="103" t="s">
        <v>1532</v>
      </c>
      <c r="G710" s="103" t="s">
        <v>1532</v>
      </c>
      <c r="H710" s="103" t="s">
        <v>1532</v>
      </c>
      <c r="I710" s="241"/>
      <c r="J710" s="449" t="s">
        <v>1607</v>
      </c>
      <c r="K710" s="371"/>
      <c r="L710" s="371"/>
      <c r="M710" s="371"/>
      <c r="N710" s="371"/>
      <c r="O710" s="372"/>
      <c r="P710" s="95"/>
      <c r="Q710" s="7"/>
    </row>
    <row r="711" spans="1:17" ht="15.75" customHeight="1">
      <c r="A711" s="7"/>
      <c r="B711" s="97" t="s">
        <v>1534</v>
      </c>
      <c r="C711" s="98" t="s">
        <v>946</v>
      </c>
      <c r="D711" s="103">
        <v>1732</v>
      </c>
      <c r="E711" s="103">
        <v>2387</v>
      </c>
      <c r="F711" s="103">
        <v>3723</v>
      </c>
      <c r="G711" s="103">
        <v>4636</v>
      </c>
      <c r="H711" s="103">
        <v>5579</v>
      </c>
      <c r="I711" s="241"/>
      <c r="J711" s="449" t="s">
        <v>1608</v>
      </c>
      <c r="K711" s="371"/>
      <c r="L711" s="371"/>
      <c r="M711" s="371"/>
      <c r="N711" s="371"/>
      <c r="O711" s="372"/>
      <c r="P711" s="95"/>
      <c r="Q711" s="7"/>
    </row>
    <row r="712" spans="1:17" ht="15.75" customHeight="1">
      <c r="A712" s="7"/>
      <c r="B712" s="97" t="s">
        <v>1536</v>
      </c>
      <c r="C712" s="98" t="s">
        <v>946</v>
      </c>
      <c r="D712" s="103">
        <v>1671</v>
      </c>
      <c r="E712" s="103">
        <v>2192</v>
      </c>
      <c r="F712" s="103">
        <v>3409</v>
      </c>
      <c r="G712" s="103">
        <v>5079</v>
      </c>
      <c r="H712" s="103">
        <v>5700</v>
      </c>
      <c r="I712" s="241"/>
      <c r="J712" s="449" t="s">
        <v>1609</v>
      </c>
      <c r="K712" s="371"/>
      <c r="L712" s="371"/>
      <c r="M712" s="371"/>
      <c r="N712" s="371"/>
      <c r="O712" s="372"/>
      <c r="P712" s="95"/>
      <c r="Q712" s="7"/>
    </row>
    <row r="713" spans="1:17" ht="15.75" customHeight="1">
      <c r="A713" s="7"/>
      <c r="B713" s="97" t="s">
        <v>1538</v>
      </c>
      <c r="C713" s="98" t="s">
        <v>936</v>
      </c>
      <c r="D713" s="103">
        <v>7.87</v>
      </c>
      <c r="E713" s="103">
        <v>10.85</v>
      </c>
      <c r="F713" s="103">
        <v>16.920000000000002</v>
      </c>
      <c r="G713" s="103">
        <v>21.07</v>
      </c>
      <c r="H713" s="103">
        <v>25.35</v>
      </c>
      <c r="I713" s="241"/>
      <c r="J713" s="449" t="s">
        <v>1610</v>
      </c>
      <c r="K713" s="371"/>
      <c r="L713" s="371"/>
      <c r="M713" s="371"/>
      <c r="N713" s="371"/>
      <c r="O713" s="372"/>
      <c r="P713" s="95"/>
      <c r="Q713" s="7"/>
    </row>
    <row r="714" spans="1:17" ht="15.75" customHeight="1">
      <c r="A714" s="7"/>
      <c r="B714" s="97" t="s">
        <v>1540</v>
      </c>
      <c r="C714" s="98" t="s">
        <v>936</v>
      </c>
      <c r="D714" s="103">
        <v>7.59</v>
      </c>
      <c r="E714" s="103">
        <v>9.9600000000000009</v>
      </c>
      <c r="F714" s="103">
        <v>15.49</v>
      </c>
      <c r="G714" s="103">
        <v>23.08</v>
      </c>
      <c r="H714" s="103">
        <v>25.9</v>
      </c>
      <c r="I714" s="241"/>
      <c r="J714" s="449" t="s">
        <v>1611</v>
      </c>
      <c r="K714" s="371"/>
      <c r="L714" s="371"/>
      <c r="M714" s="371"/>
      <c r="N714" s="371"/>
      <c r="O714" s="372"/>
      <c r="P714" s="95"/>
      <c r="Q714" s="7"/>
    </row>
    <row r="715" spans="1:17" ht="15.75" customHeight="1">
      <c r="A715" s="7"/>
      <c r="B715" s="447" t="s">
        <v>1542</v>
      </c>
      <c r="C715" s="372"/>
      <c r="D715" s="103" t="s">
        <v>649</v>
      </c>
      <c r="E715" s="103" t="s">
        <v>649</v>
      </c>
      <c r="F715" s="103" t="s">
        <v>649</v>
      </c>
      <c r="G715" s="103" t="s">
        <v>649</v>
      </c>
      <c r="H715" s="103" t="s">
        <v>649</v>
      </c>
      <c r="I715" s="241"/>
      <c r="J715" s="449" t="s">
        <v>1612</v>
      </c>
      <c r="K715" s="371"/>
      <c r="L715" s="371"/>
      <c r="M715" s="371"/>
      <c r="N715" s="371"/>
      <c r="O715" s="372"/>
      <c r="P715" s="95"/>
      <c r="Q715" s="7"/>
    </row>
    <row r="716" spans="1:17" ht="15.75" customHeight="1">
      <c r="A716" s="7"/>
      <c r="B716" s="99" t="s">
        <v>1543</v>
      </c>
      <c r="C716" s="100" t="s">
        <v>1045</v>
      </c>
      <c r="D716" s="103" t="s">
        <v>1544</v>
      </c>
      <c r="E716" s="103" t="s">
        <v>1545</v>
      </c>
      <c r="F716" s="103" t="s">
        <v>1546</v>
      </c>
      <c r="G716" s="103" t="s">
        <v>1546</v>
      </c>
      <c r="H716" s="103" t="s">
        <v>1546</v>
      </c>
      <c r="I716" s="241"/>
      <c r="J716" s="446" t="s">
        <v>1613</v>
      </c>
      <c r="K716" s="371"/>
      <c r="L716" s="371"/>
      <c r="M716" s="371"/>
      <c r="N716" s="371"/>
      <c r="O716" s="372"/>
      <c r="P716" s="95"/>
      <c r="Q716" s="7"/>
    </row>
    <row r="717" spans="1:17" ht="15.75" customHeight="1">
      <c r="A717" s="7"/>
      <c r="B717" s="97" t="s">
        <v>998</v>
      </c>
      <c r="C717" s="97"/>
      <c r="D717" s="103" t="s">
        <v>1002</v>
      </c>
      <c r="E717" s="103" t="s">
        <v>1002</v>
      </c>
      <c r="F717" s="103" t="s">
        <v>1259</v>
      </c>
      <c r="G717" s="103" t="s">
        <v>1259</v>
      </c>
      <c r="H717" s="103" t="s">
        <v>1259</v>
      </c>
      <c r="I717" s="241"/>
      <c r="J717" s="241"/>
      <c r="K717" s="241"/>
      <c r="L717" s="241"/>
      <c r="M717" s="241"/>
      <c r="N717" s="241"/>
      <c r="O717" s="241"/>
      <c r="P717" s="95"/>
      <c r="Q717" s="7"/>
    </row>
    <row r="718" spans="1:17" ht="15.75" customHeight="1">
      <c r="A718" s="7"/>
      <c r="B718" s="99" t="s">
        <v>1547</v>
      </c>
      <c r="C718" s="100" t="s">
        <v>991</v>
      </c>
      <c r="D718" s="103" t="s">
        <v>1548</v>
      </c>
      <c r="E718" s="103" t="s">
        <v>1549</v>
      </c>
      <c r="F718" s="103" t="s">
        <v>1550</v>
      </c>
      <c r="G718" s="103" t="s">
        <v>1551</v>
      </c>
      <c r="H718" s="103" t="s">
        <v>1552</v>
      </c>
      <c r="I718" s="241"/>
      <c r="J718" s="241"/>
      <c r="K718" s="241"/>
      <c r="L718" s="241"/>
      <c r="M718" s="241"/>
      <c r="N718" s="241"/>
      <c r="O718" s="241"/>
      <c r="P718" s="95"/>
      <c r="Q718" s="7"/>
    </row>
    <row r="719" spans="1:17" ht="15.75" customHeight="1">
      <c r="A719" s="7"/>
      <c r="B719" s="97" t="s">
        <v>1553</v>
      </c>
      <c r="C719" s="101" t="s">
        <v>1010</v>
      </c>
      <c r="D719" s="103" t="s">
        <v>1614</v>
      </c>
      <c r="E719" s="103" t="s">
        <v>1615</v>
      </c>
      <c r="F719" s="103" t="s">
        <v>1616</v>
      </c>
      <c r="G719" s="103" t="s">
        <v>1616</v>
      </c>
      <c r="H719" s="103" t="s">
        <v>1617</v>
      </c>
      <c r="I719" s="241"/>
      <c r="J719" s="241"/>
      <c r="K719" s="241"/>
      <c r="L719" s="241"/>
      <c r="M719" s="241"/>
      <c r="N719" s="241"/>
      <c r="O719" s="241"/>
      <c r="P719" s="95"/>
      <c r="Q719" s="7"/>
    </row>
    <row r="720" spans="1:17" ht="15.75" customHeight="1">
      <c r="A720" s="7"/>
      <c r="B720" s="97" t="s">
        <v>1061</v>
      </c>
      <c r="C720" s="98" t="s">
        <v>1062</v>
      </c>
      <c r="D720" s="103">
        <v>50</v>
      </c>
      <c r="E720" s="103">
        <v>70</v>
      </c>
      <c r="F720" s="103">
        <v>100</v>
      </c>
      <c r="G720" s="103">
        <v>140</v>
      </c>
      <c r="H720" s="103">
        <v>180</v>
      </c>
      <c r="I720" s="241"/>
      <c r="J720" s="241"/>
      <c r="K720" s="241"/>
      <c r="L720" s="241"/>
      <c r="M720" s="241"/>
      <c r="N720" s="241"/>
      <c r="O720" s="241"/>
      <c r="P720" s="95"/>
      <c r="Q720" s="7"/>
    </row>
    <row r="721" spans="1:17" ht="29.25" customHeight="1">
      <c r="A721" s="7"/>
      <c r="B721" s="102" t="s">
        <v>1560</v>
      </c>
      <c r="C721" s="98" t="s">
        <v>1058</v>
      </c>
      <c r="D721" s="103" t="s">
        <v>1561</v>
      </c>
      <c r="E721" s="103" t="s">
        <v>1561</v>
      </c>
      <c r="F721" s="103" t="s">
        <v>1561</v>
      </c>
      <c r="G721" s="103" t="s">
        <v>1561</v>
      </c>
      <c r="H721" s="103" t="s">
        <v>1561</v>
      </c>
      <c r="I721" s="241"/>
      <c r="J721" s="241"/>
      <c r="K721" s="241"/>
      <c r="L721" s="241"/>
      <c r="M721" s="241"/>
      <c r="N721" s="241"/>
      <c r="O721" s="241"/>
      <c r="P721" s="95"/>
      <c r="Q721" s="7"/>
    </row>
    <row r="722" spans="1:17" ht="29.25" customHeight="1">
      <c r="A722" s="7"/>
      <c r="B722" s="102" t="s">
        <v>1562</v>
      </c>
      <c r="C722" s="98" t="s">
        <v>1058</v>
      </c>
      <c r="D722" s="103" t="s">
        <v>1561</v>
      </c>
      <c r="E722" s="103" t="s">
        <v>1561</v>
      </c>
      <c r="F722" s="103" t="s">
        <v>1561</v>
      </c>
      <c r="G722" s="103" t="s">
        <v>1561</v>
      </c>
      <c r="H722" s="103" t="s">
        <v>1561</v>
      </c>
      <c r="I722" s="241"/>
      <c r="J722" s="241"/>
      <c r="K722" s="241"/>
      <c r="L722" s="241"/>
      <c r="M722" s="241"/>
      <c r="N722" s="241"/>
      <c r="O722" s="241"/>
      <c r="P722" s="95"/>
      <c r="Q722" s="7"/>
    </row>
    <row r="723" spans="1:17" ht="29.25" customHeight="1">
      <c r="A723" s="7"/>
      <c r="B723" s="102" t="s">
        <v>1563</v>
      </c>
      <c r="C723" s="98" t="s">
        <v>1058</v>
      </c>
      <c r="D723" s="103" t="s">
        <v>1564</v>
      </c>
      <c r="E723" s="103" t="s">
        <v>1564</v>
      </c>
      <c r="F723" s="103" t="s">
        <v>1564</v>
      </c>
      <c r="G723" s="103" t="s">
        <v>1564</v>
      </c>
      <c r="H723" s="103" t="s">
        <v>1564</v>
      </c>
      <c r="I723" s="241"/>
      <c r="J723" s="241"/>
      <c r="K723" s="241"/>
      <c r="L723" s="241"/>
      <c r="M723" s="241"/>
      <c r="N723" s="241"/>
      <c r="O723" s="241"/>
      <c r="P723" s="95"/>
      <c r="Q723" s="7"/>
    </row>
    <row r="724" spans="1:17" ht="29.25" customHeight="1">
      <c r="A724" s="7"/>
      <c r="B724" s="102" t="s">
        <v>1565</v>
      </c>
      <c r="C724" s="98" t="s">
        <v>1058</v>
      </c>
      <c r="D724" s="103" t="s">
        <v>1566</v>
      </c>
      <c r="E724" s="103" t="s">
        <v>1566</v>
      </c>
      <c r="F724" s="103" t="s">
        <v>1566</v>
      </c>
      <c r="G724" s="103" t="s">
        <v>1566</v>
      </c>
      <c r="H724" s="103" t="s">
        <v>1566</v>
      </c>
      <c r="I724" s="241"/>
      <c r="J724" s="241"/>
      <c r="K724" s="241"/>
      <c r="L724" s="241"/>
      <c r="M724" s="241"/>
      <c r="N724" s="241"/>
      <c r="O724" s="241"/>
      <c r="P724" s="95"/>
      <c r="Q724" s="7"/>
    </row>
    <row r="725" spans="1:17" ht="15.75" customHeight="1">
      <c r="A725" s="7"/>
      <c r="B725" s="99" t="s">
        <v>1051</v>
      </c>
      <c r="C725" s="100" t="s">
        <v>1052</v>
      </c>
      <c r="D725" s="103">
        <v>20</v>
      </c>
      <c r="E725" s="103">
        <v>30</v>
      </c>
      <c r="F725" s="103">
        <v>30</v>
      </c>
      <c r="G725" s="103">
        <v>50</v>
      </c>
      <c r="H725" s="103">
        <v>50</v>
      </c>
      <c r="I725" s="241"/>
      <c r="J725" s="241"/>
      <c r="K725" s="241"/>
      <c r="L725" s="241"/>
      <c r="M725" s="241"/>
      <c r="N725" s="241"/>
      <c r="O725" s="241"/>
      <c r="P725" s="95"/>
      <c r="Q725" s="7"/>
    </row>
    <row r="726" spans="1:17" ht="15.75" customHeight="1">
      <c r="A726" s="7"/>
      <c r="B726" s="99" t="s">
        <v>1054</v>
      </c>
      <c r="C726" s="100" t="s">
        <v>1052</v>
      </c>
      <c r="D726" s="103">
        <v>15</v>
      </c>
      <c r="E726" s="103">
        <v>15</v>
      </c>
      <c r="F726" s="103">
        <v>20</v>
      </c>
      <c r="G726" s="103">
        <v>30</v>
      </c>
      <c r="H726" s="103">
        <v>30</v>
      </c>
      <c r="I726" s="241"/>
      <c r="J726" s="241"/>
      <c r="K726" s="241"/>
      <c r="L726" s="241"/>
      <c r="M726" s="241"/>
      <c r="N726" s="241"/>
      <c r="O726" s="241"/>
      <c r="P726" s="95"/>
      <c r="Q726" s="7"/>
    </row>
    <row r="727" spans="1:17" ht="15.75" customHeight="1">
      <c r="A727" s="7"/>
      <c r="B727" s="99" t="s">
        <v>1567</v>
      </c>
      <c r="C727" s="100" t="s">
        <v>1045</v>
      </c>
      <c r="D727" s="103" t="s">
        <v>1618</v>
      </c>
      <c r="E727" s="103" t="s">
        <v>1618</v>
      </c>
      <c r="F727" s="103" t="s">
        <v>1619</v>
      </c>
      <c r="G727" s="103" t="s">
        <v>1619</v>
      </c>
      <c r="H727" s="103" t="s">
        <v>1619</v>
      </c>
      <c r="I727" s="241"/>
      <c r="J727" s="241"/>
      <c r="K727" s="241"/>
      <c r="L727" s="241"/>
      <c r="M727" s="241"/>
      <c r="N727" s="241"/>
      <c r="O727" s="241"/>
      <c r="P727" s="95"/>
      <c r="Q727" s="7"/>
    </row>
    <row r="728" spans="1:17" ht="15.75" customHeight="1">
      <c r="A728" s="7"/>
      <c r="B728" s="99" t="s">
        <v>1620</v>
      </c>
      <c r="C728" s="100" t="s">
        <v>1045</v>
      </c>
      <c r="D728" s="103" t="s">
        <v>1621</v>
      </c>
      <c r="E728" s="103" t="s">
        <v>1621</v>
      </c>
      <c r="F728" s="103" t="s">
        <v>1621</v>
      </c>
      <c r="G728" s="103" t="s">
        <v>1621</v>
      </c>
      <c r="H728" s="103" t="s">
        <v>1621</v>
      </c>
      <c r="I728" s="241"/>
      <c r="J728" s="241"/>
      <c r="K728" s="241"/>
      <c r="L728" s="241"/>
      <c r="M728" s="241"/>
      <c r="N728" s="241"/>
      <c r="O728" s="241"/>
      <c r="P728" s="95"/>
      <c r="Q728" s="7"/>
    </row>
    <row r="729" spans="1:17" ht="15.75" customHeight="1">
      <c r="A729" s="7"/>
      <c r="B729" s="99" t="s">
        <v>1622</v>
      </c>
      <c r="C729" s="100" t="s">
        <v>1045</v>
      </c>
      <c r="D729" s="103" t="s">
        <v>1573</v>
      </c>
      <c r="E729" s="103" t="s">
        <v>1574</v>
      </c>
      <c r="F729" s="103" t="s">
        <v>1345</v>
      </c>
      <c r="G729" s="103" t="s">
        <v>1575</v>
      </c>
      <c r="H729" s="103" t="s">
        <v>1575</v>
      </c>
      <c r="I729" s="241"/>
      <c r="J729" s="241"/>
      <c r="K729" s="241"/>
      <c r="L729" s="241"/>
      <c r="M729" s="241"/>
      <c r="N729" s="241"/>
      <c r="O729" s="241"/>
      <c r="P729" s="95"/>
      <c r="Q729" s="7"/>
    </row>
    <row r="730" spans="1:17" ht="15.75" customHeight="1">
      <c r="A730" s="7"/>
      <c r="B730" s="99" t="s">
        <v>1576</v>
      </c>
      <c r="C730" s="100" t="s">
        <v>1079</v>
      </c>
      <c r="D730" s="103">
        <v>18</v>
      </c>
      <c r="E730" s="103">
        <v>24</v>
      </c>
      <c r="F730" s="103">
        <v>26.5</v>
      </c>
      <c r="G730" s="103">
        <v>26.5</v>
      </c>
      <c r="H730" s="103">
        <v>26.5</v>
      </c>
      <c r="I730" s="241"/>
      <c r="J730" s="241"/>
      <c r="K730" s="241"/>
      <c r="L730" s="241"/>
      <c r="M730" s="241"/>
      <c r="N730" s="241"/>
      <c r="O730" s="241"/>
      <c r="P730" s="95"/>
      <c r="Q730" s="7"/>
    </row>
    <row r="731" spans="1:17" ht="15.75" customHeight="1">
      <c r="A731" s="7"/>
      <c r="B731" s="99" t="s">
        <v>1623</v>
      </c>
      <c r="C731" s="100" t="s">
        <v>1079</v>
      </c>
      <c r="D731" s="103">
        <v>6</v>
      </c>
      <c r="E731" s="103">
        <v>6</v>
      </c>
      <c r="F731" s="103">
        <v>6</v>
      </c>
      <c r="G731" s="103">
        <v>6</v>
      </c>
      <c r="H731" s="103">
        <v>6</v>
      </c>
      <c r="I731" s="241"/>
      <c r="J731" s="241"/>
      <c r="K731" s="241"/>
      <c r="L731" s="241"/>
      <c r="M731" s="241"/>
      <c r="N731" s="241"/>
      <c r="O731" s="241"/>
      <c r="P731" s="95"/>
      <c r="Q731" s="7"/>
    </row>
    <row r="732" spans="1:17" ht="15.75" customHeight="1">
      <c r="A732" s="7"/>
      <c r="B732" s="99" t="s">
        <v>1577</v>
      </c>
      <c r="C732" s="100" t="s">
        <v>1079</v>
      </c>
      <c r="D732" s="103">
        <v>38</v>
      </c>
      <c r="E732" s="103">
        <v>51</v>
      </c>
      <c r="F732" s="103">
        <v>68</v>
      </c>
      <c r="G732" s="103">
        <v>93</v>
      </c>
      <c r="H732" s="103">
        <v>101</v>
      </c>
      <c r="I732" s="241"/>
      <c r="J732" s="241"/>
      <c r="K732" s="241"/>
      <c r="L732" s="241"/>
      <c r="M732" s="241"/>
      <c r="N732" s="241"/>
      <c r="O732" s="241"/>
      <c r="P732" s="95"/>
      <c r="Q732" s="7"/>
    </row>
    <row r="733" spans="1:17" ht="20.25" customHeight="1">
      <c r="A733" s="7"/>
      <c r="B733" s="104"/>
      <c r="C733" s="105"/>
      <c r="D733" s="105"/>
      <c r="E733" s="105"/>
      <c r="F733" s="105"/>
      <c r="G733" s="105"/>
      <c r="H733" s="105"/>
      <c r="I733" s="241"/>
      <c r="J733" s="241"/>
      <c r="K733" s="241"/>
      <c r="L733" s="241"/>
      <c r="M733" s="241"/>
      <c r="N733" s="241"/>
      <c r="O733" s="95"/>
      <c r="P733" s="241"/>
      <c r="Q733" s="7"/>
    </row>
    <row r="734" spans="1:17" ht="30.75" customHeight="1">
      <c r="A734" s="7"/>
      <c r="B734" s="394" t="s">
        <v>1624</v>
      </c>
      <c r="C734" s="393"/>
      <c r="D734" s="393"/>
      <c r="E734" s="393"/>
      <c r="F734" s="393"/>
      <c r="G734" s="393"/>
      <c r="H734" s="393"/>
      <c r="I734" s="393"/>
      <c r="J734" s="393"/>
      <c r="K734" s="241"/>
      <c r="L734" s="241"/>
      <c r="M734" s="241"/>
      <c r="N734" s="241"/>
      <c r="O734" s="241"/>
      <c r="P734" s="241"/>
      <c r="Q734" s="7"/>
    </row>
    <row r="735" spans="1:17">
      <c r="A735" s="7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7"/>
    </row>
    <row r="736" spans="1:17" ht="19.5" customHeight="1">
      <c r="A736" s="7"/>
      <c r="B736" s="443" t="s">
        <v>1499</v>
      </c>
      <c r="C736" s="393"/>
      <c r="D736" s="393"/>
      <c r="E736" s="393"/>
      <c r="F736" s="393"/>
      <c r="G736" s="393"/>
      <c r="H736" s="393"/>
      <c r="I736" s="241"/>
      <c r="J736" s="241"/>
      <c r="K736" s="241"/>
      <c r="L736" s="241"/>
      <c r="M736" s="241"/>
      <c r="N736" s="241"/>
      <c r="O736" s="241"/>
      <c r="P736" s="241"/>
      <c r="Q736" s="7"/>
    </row>
    <row r="737" spans="1:17">
      <c r="A737" s="7"/>
      <c r="B737" s="444" t="s">
        <v>23</v>
      </c>
      <c r="C737" s="372"/>
      <c r="D737" s="96" t="s">
        <v>1625</v>
      </c>
      <c r="E737" s="96" t="s">
        <v>1626</v>
      </c>
      <c r="F737" s="96" t="s">
        <v>1627</v>
      </c>
      <c r="G737" s="96" t="s">
        <v>1628</v>
      </c>
      <c r="H737" s="96" t="s">
        <v>1629</v>
      </c>
      <c r="I737" s="241"/>
      <c r="J737" s="241"/>
      <c r="K737" s="241"/>
      <c r="L737" s="241"/>
      <c r="M737" s="241"/>
      <c r="N737" s="241"/>
      <c r="O737" s="241"/>
      <c r="P737" s="241"/>
      <c r="Q737" s="7"/>
    </row>
    <row r="738" spans="1:17">
      <c r="A738" s="7"/>
      <c r="B738" s="97" t="s">
        <v>1502</v>
      </c>
      <c r="C738" s="98" t="s">
        <v>1503</v>
      </c>
      <c r="D738" s="98" t="s">
        <v>1504</v>
      </c>
      <c r="E738" s="98" t="s">
        <v>1505</v>
      </c>
      <c r="F738" s="98" t="s">
        <v>1506</v>
      </c>
      <c r="G738" s="98" t="s">
        <v>1507</v>
      </c>
      <c r="H738" s="98" t="s">
        <v>1508</v>
      </c>
      <c r="I738" s="241"/>
      <c r="J738" s="445" t="s">
        <v>1516</v>
      </c>
      <c r="K738" s="371"/>
      <c r="L738" s="371"/>
      <c r="M738" s="371"/>
      <c r="N738" s="371"/>
      <c r="O738" s="372"/>
      <c r="P738" s="241"/>
      <c r="Q738" s="7"/>
    </row>
    <row r="739" spans="1:17">
      <c r="A739" s="7"/>
      <c r="B739" s="97" t="s">
        <v>1509</v>
      </c>
      <c r="C739" s="98" t="s">
        <v>1503</v>
      </c>
      <c r="D739" s="98" t="s">
        <v>1510</v>
      </c>
      <c r="E739" s="98" t="s">
        <v>1511</v>
      </c>
      <c r="F739" s="98" t="s">
        <v>1512</v>
      </c>
      <c r="G739" s="98" t="s">
        <v>1513</v>
      </c>
      <c r="H739" s="98" t="s">
        <v>1514</v>
      </c>
      <c r="I739" s="241"/>
      <c r="J739" s="445" t="s">
        <v>1518</v>
      </c>
      <c r="K739" s="371"/>
      <c r="L739" s="371"/>
      <c r="M739" s="371"/>
      <c r="N739" s="371"/>
      <c r="O739" s="372"/>
      <c r="P739" s="241"/>
      <c r="Q739" s="7"/>
    </row>
    <row r="740" spans="1:17">
      <c r="A740" s="7"/>
      <c r="B740" s="97" t="s">
        <v>1515</v>
      </c>
      <c r="C740" s="98"/>
      <c r="D740" s="98" t="s">
        <v>1462</v>
      </c>
      <c r="E740" s="98" t="s">
        <v>1462</v>
      </c>
      <c r="F740" s="98" t="s">
        <v>1462</v>
      </c>
      <c r="G740" s="98" t="s">
        <v>1462</v>
      </c>
      <c r="H740" s="98" t="s">
        <v>1462</v>
      </c>
      <c r="I740" s="241"/>
      <c r="J740" s="445" t="s">
        <v>1520</v>
      </c>
      <c r="K740" s="371"/>
      <c r="L740" s="371"/>
      <c r="M740" s="371"/>
      <c r="N740" s="371"/>
      <c r="O740" s="372"/>
      <c r="P740" s="241"/>
      <c r="Q740" s="7"/>
    </row>
    <row r="741" spans="1:17">
      <c r="A741" s="7"/>
      <c r="B741" s="97" t="s">
        <v>1517</v>
      </c>
      <c r="C741" s="98"/>
      <c r="D741" s="98" t="s">
        <v>1585</v>
      </c>
      <c r="E741" s="98" t="s">
        <v>1585</v>
      </c>
      <c r="F741" s="98" t="s">
        <v>1585</v>
      </c>
      <c r="G741" s="98" t="s">
        <v>1585</v>
      </c>
      <c r="H741" s="98" t="s">
        <v>1585</v>
      </c>
      <c r="I741" s="241"/>
      <c r="J741" s="445" t="s">
        <v>1528</v>
      </c>
      <c r="K741" s="371"/>
      <c r="L741" s="371"/>
      <c r="M741" s="371"/>
      <c r="N741" s="371"/>
      <c r="O741" s="372"/>
      <c r="P741" s="241"/>
      <c r="Q741" s="7"/>
    </row>
    <row r="742" spans="1:17">
      <c r="A742" s="7"/>
      <c r="B742" s="97" t="s">
        <v>1519</v>
      </c>
      <c r="C742" s="98" t="s">
        <v>956</v>
      </c>
      <c r="D742" s="315">
        <v>32</v>
      </c>
      <c r="E742" s="315">
        <v>40</v>
      </c>
      <c r="F742" s="318">
        <v>41</v>
      </c>
      <c r="G742" s="318">
        <v>42</v>
      </c>
      <c r="H742" s="318">
        <v>42</v>
      </c>
      <c r="I742" s="241"/>
      <c r="J742" s="445" t="s">
        <v>1533</v>
      </c>
      <c r="K742" s="371"/>
      <c r="L742" s="371"/>
      <c r="M742" s="371"/>
      <c r="N742" s="371"/>
      <c r="O742" s="372"/>
      <c r="P742" s="241"/>
      <c r="Q742" s="7"/>
    </row>
    <row r="743" spans="1:17">
      <c r="A743" s="7"/>
      <c r="B743" s="97" t="s">
        <v>1521</v>
      </c>
      <c r="C743" s="98" t="s">
        <v>1522</v>
      </c>
      <c r="D743" s="107" t="s">
        <v>1523</v>
      </c>
      <c r="E743" s="107" t="s">
        <v>1524</v>
      </c>
      <c r="F743" s="319" t="s">
        <v>1525</v>
      </c>
      <c r="G743" s="319" t="s">
        <v>1526</v>
      </c>
      <c r="H743" s="319" t="s">
        <v>1527</v>
      </c>
      <c r="I743" s="241"/>
      <c r="J743" s="445" t="s">
        <v>1535</v>
      </c>
      <c r="K743" s="371"/>
      <c r="L743" s="371"/>
      <c r="M743" s="371"/>
      <c r="N743" s="371"/>
      <c r="O743" s="372"/>
      <c r="P743" s="241"/>
      <c r="Q743" s="7"/>
    </row>
    <row r="744" spans="1:17">
      <c r="A744" s="7"/>
      <c r="B744" s="97" t="s">
        <v>1529</v>
      </c>
      <c r="C744" s="98" t="s">
        <v>1530</v>
      </c>
      <c r="D744" s="98" t="s">
        <v>1531</v>
      </c>
      <c r="E744" s="98" t="s">
        <v>1531</v>
      </c>
      <c r="F744" s="98" t="s">
        <v>1532</v>
      </c>
      <c r="G744" s="98" t="s">
        <v>1532</v>
      </c>
      <c r="H744" s="98" t="s">
        <v>1532</v>
      </c>
      <c r="I744" s="241"/>
      <c r="J744" s="445" t="s">
        <v>1537</v>
      </c>
      <c r="K744" s="371"/>
      <c r="L744" s="371"/>
      <c r="M744" s="371"/>
      <c r="N744" s="371"/>
      <c r="O744" s="372"/>
      <c r="P744" s="241"/>
      <c r="Q744" s="7"/>
    </row>
    <row r="745" spans="1:17">
      <c r="A745" s="7"/>
      <c r="B745" s="97" t="s">
        <v>1534</v>
      </c>
      <c r="C745" s="98" t="s">
        <v>946</v>
      </c>
      <c r="D745" s="315">
        <v>1749</v>
      </c>
      <c r="E745" s="315">
        <v>2281</v>
      </c>
      <c r="F745" s="315">
        <v>3475</v>
      </c>
      <c r="G745" s="315">
        <v>4487</v>
      </c>
      <c r="H745" s="315">
        <v>5677</v>
      </c>
      <c r="I745" s="241"/>
      <c r="J745" s="445" t="s">
        <v>1539</v>
      </c>
      <c r="K745" s="371"/>
      <c r="L745" s="371"/>
      <c r="M745" s="371"/>
      <c r="N745" s="371"/>
      <c r="O745" s="372"/>
      <c r="P745" s="241"/>
      <c r="Q745" s="7"/>
    </row>
    <row r="746" spans="1:17">
      <c r="A746" s="7"/>
      <c r="B746" s="97" t="s">
        <v>1536</v>
      </c>
      <c r="C746" s="98" t="s">
        <v>946</v>
      </c>
      <c r="D746" s="315">
        <v>1808</v>
      </c>
      <c r="E746" s="315">
        <v>2395</v>
      </c>
      <c r="F746" s="315">
        <v>3502</v>
      </c>
      <c r="G746" s="315">
        <v>4615</v>
      </c>
      <c r="H746" s="315">
        <v>5709</v>
      </c>
      <c r="I746" s="241"/>
      <c r="J746" s="446" t="s">
        <v>1630</v>
      </c>
      <c r="K746" s="371"/>
      <c r="L746" s="371"/>
      <c r="M746" s="371"/>
      <c r="N746" s="371"/>
      <c r="O746" s="372"/>
      <c r="P746" s="241"/>
      <c r="Q746" s="7"/>
    </row>
    <row r="747" spans="1:17">
      <c r="A747" s="7"/>
      <c r="B747" s="97" t="s">
        <v>1538</v>
      </c>
      <c r="C747" s="98" t="s">
        <v>936</v>
      </c>
      <c r="D747" s="108">
        <v>7.95</v>
      </c>
      <c r="E747" s="108">
        <v>10.37</v>
      </c>
      <c r="F747" s="108">
        <v>9.14</v>
      </c>
      <c r="G747" s="108">
        <v>11.81</v>
      </c>
      <c r="H747" s="108">
        <v>14.94</v>
      </c>
      <c r="I747" s="241"/>
      <c r="J747" s="241"/>
      <c r="K747" s="241"/>
      <c r="L747" s="241"/>
      <c r="M747" s="241"/>
      <c r="N747" s="241"/>
      <c r="O747" s="241"/>
      <c r="P747" s="241"/>
      <c r="Q747" s="7"/>
    </row>
    <row r="748" spans="1:17">
      <c r="A748" s="7"/>
      <c r="B748" s="97" t="s">
        <v>1540</v>
      </c>
      <c r="C748" s="98" t="s">
        <v>936</v>
      </c>
      <c r="D748" s="108">
        <v>8.2200000000000006</v>
      </c>
      <c r="E748" s="108">
        <v>10.89</v>
      </c>
      <c r="F748" s="108">
        <v>9.2200000000000006</v>
      </c>
      <c r="G748" s="108">
        <v>12.14</v>
      </c>
      <c r="H748" s="108">
        <v>15.02</v>
      </c>
      <c r="I748" s="241"/>
      <c r="J748" s="241"/>
      <c r="K748" s="241"/>
      <c r="L748" s="241"/>
      <c r="M748" s="241"/>
      <c r="N748" s="241"/>
      <c r="O748" s="241"/>
      <c r="P748" s="241"/>
      <c r="Q748" s="7"/>
    </row>
    <row r="749" spans="1:17">
      <c r="A749" s="7"/>
      <c r="B749" s="447" t="s">
        <v>1542</v>
      </c>
      <c r="C749" s="372"/>
      <c r="D749" s="98" t="s">
        <v>649</v>
      </c>
      <c r="E749" s="98" t="s">
        <v>649</v>
      </c>
      <c r="F749" s="98" t="s">
        <v>649</v>
      </c>
      <c r="G749" s="98" t="s">
        <v>649</v>
      </c>
      <c r="H749" s="98" t="s">
        <v>649</v>
      </c>
      <c r="I749" s="241"/>
      <c r="J749" s="241"/>
      <c r="K749" s="241"/>
      <c r="L749" s="241"/>
      <c r="M749" s="241"/>
      <c r="N749" s="241"/>
      <c r="O749" s="241"/>
      <c r="P749" s="241"/>
      <c r="Q749" s="7"/>
    </row>
    <row r="750" spans="1:17">
      <c r="A750" s="7"/>
      <c r="B750" s="99" t="s">
        <v>1543</v>
      </c>
      <c r="C750" s="100" t="s">
        <v>1045</v>
      </c>
      <c r="D750" s="109" t="s">
        <v>1544</v>
      </c>
      <c r="E750" s="109" t="s">
        <v>1545</v>
      </c>
      <c r="F750" s="109" t="s">
        <v>1545</v>
      </c>
      <c r="G750" s="109" t="s">
        <v>1631</v>
      </c>
      <c r="H750" s="109" t="s">
        <v>1631</v>
      </c>
      <c r="I750" s="241"/>
      <c r="J750" s="241"/>
      <c r="K750" s="241"/>
      <c r="L750" s="241"/>
      <c r="M750" s="241"/>
      <c r="N750" s="241"/>
      <c r="O750" s="241"/>
      <c r="P750" s="241"/>
      <c r="Q750" s="7"/>
    </row>
    <row r="751" spans="1:17">
      <c r="A751" s="7"/>
      <c r="B751" s="97" t="s">
        <v>998</v>
      </c>
      <c r="C751" s="97"/>
      <c r="D751" s="110" t="s">
        <v>1259</v>
      </c>
      <c r="E751" s="110" t="s">
        <v>1259</v>
      </c>
      <c r="F751" s="110" t="s">
        <v>1259</v>
      </c>
      <c r="G751" s="110" t="s">
        <v>1259</v>
      </c>
      <c r="H751" s="110" t="s">
        <v>1259</v>
      </c>
      <c r="I751" s="241"/>
      <c r="J751" s="241"/>
      <c r="K751" s="241"/>
      <c r="L751" s="241"/>
      <c r="M751" s="241"/>
      <c r="N751" s="241"/>
      <c r="O751" s="241"/>
      <c r="P751" s="241"/>
      <c r="Q751" s="7"/>
    </row>
    <row r="752" spans="1:17">
      <c r="A752" s="7"/>
      <c r="B752" s="99" t="s">
        <v>1547</v>
      </c>
      <c r="C752" s="100" t="s">
        <v>991</v>
      </c>
      <c r="D752" s="98" t="s">
        <v>1632</v>
      </c>
      <c r="E752" s="98" t="s">
        <v>1633</v>
      </c>
      <c r="F752" s="98" t="s">
        <v>1634</v>
      </c>
      <c r="G752" s="98" t="s">
        <v>1635</v>
      </c>
      <c r="H752" s="98" t="s">
        <v>1636</v>
      </c>
      <c r="I752" s="241"/>
      <c r="J752" s="241"/>
      <c r="K752" s="241"/>
      <c r="L752" s="241"/>
      <c r="M752" s="241"/>
      <c r="N752" s="241"/>
      <c r="O752" s="241"/>
      <c r="P752" s="241"/>
      <c r="Q752" s="7"/>
    </row>
    <row r="753" spans="1:17">
      <c r="A753" s="7"/>
      <c r="B753" s="97" t="s">
        <v>1553</v>
      </c>
      <c r="C753" s="101" t="s">
        <v>1554</v>
      </c>
      <c r="D753" s="109" t="s">
        <v>1637</v>
      </c>
      <c r="E753" s="108" t="s">
        <v>1638</v>
      </c>
      <c r="F753" s="108" t="s">
        <v>1639</v>
      </c>
      <c r="G753" s="108" t="s">
        <v>1640</v>
      </c>
      <c r="H753" s="109" t="s">
        <v>1641</v>
      </c>
      <c r="I753" s="241"/>
      <c r="J753" s="241"/>
      <c r="K753" s="241"/>
      <c r="L753" s="241"/>
      <c r="M753" s="241"/>
      <c r="N753" s="241"/>
      <c r="O753" s="241"/>
      <c r="P753" s="241"/>
      <c r="Q753" s="7"/>
    </row>
    <row r="754" spans="1:17">
      <c r="A754" s="7"/>
      <c r="B754" s="97" t="s">
        <v>1061</v>
      </c>
      <c r="C754" s="98" t="s">
        <v>1062</v>
      </c>
      <c r="D754" s="98">
        <v>50</v>
      </c>
      <c r="E754" s="98">
        <v>70</v>
      </c>
      <c r="F754" s="98">
        <v>100</v>
      </c>
      <c r="G754" s="98">
        <v>140</v>
      </c>
      <c r="H754" s="98">
        <v>180</v>
      </c>
      <c r="I754" s="241"/>
      <c r="J754" s="241"/>
      <c r="K754" s="241"/>
      <c r="L754" s="241"/>
      <c r="M754" s="241"/>
      <c r="N754" s="241"/>
      <c r="O754" s="241"/>
      <c r="P754" s="241"/>
      <c r="Q754" s="7"/>
    </row>
    <row r="755" spans="1:17" ht="29.25" customHeight="1">
      <c r="A755" s="7"/>
      <c r="B755" s="102" t="s">
        <v>1560</v>
      </c>
      <c r="C755" s="98" t="s">
        <v>1058</v>
      </c>
      <c r="D755" s="111" t="s">
        <v>1561</v>
      </c>
      <c r="E755" s="111" t="s">
        <v>1561</v>
      </c>
      <c r="F755" s="111" t="s">
        <v>1561</v>
      </c>
      <c r="G755" s="111" t="s">
        <v>1561</v>
      </c>
      <c r="H755" s="111" t="s">
        <v>1561</v>
      </c>
      <c r="I755" s="241"/>
      <c r="J755" s="241"/>
      <c r="K755" s="241"/>
      <c r="L755" s="241"/>
      <c r="M755" s="241"/>
      <c r="N755" s="241"/>
      <c r="O755" s="241"/>
      <c r="P755" s="241"/>
      <c r="Q755" s="7"/>
    </row>
    <row r="756" spans="1:17" ht="29.25" customHeight="1">
      <c r="A756" s="7"/>
      <c r="B756" s="102" t="s">
        <v>1562</v>
      </c>
      <c r="C756" s="98" t="s">
        <v>1058</v>
      </c>
      <c r="D756" s="111" t="s">
        <v>1561</v>
      </c>
      <c r="E756" s="111" t="s">
        <v>1561</v>
      </c>
      <c r="F756" s="111" t="s">
        <v>1561</v>
      </c>
      <c r="G756" s="111" t="s">
        <v>1561</v>
      </c>
      <c r="H756" s="111" t="s">
        <v>1561</v>
      </c>
      <c r="I756" s="241"/>
      <c r="J756" s="241"/>
      <c r="K756" s="241"/>
      <c r="L756" s="241"/>
      <c r="M756" s="241"/>
      <c r="N756" s="241"/>
      <c r="O756" s="241"/>
      <c r="P756" s="241"/>
      <c r="Q756" s="7"/>
    </row>
    <row r="757" spans="1:17" ht="29.25" customHeight="1">
      <c r="A757" s="7"/>
      <c r="B757" s="102" t="s">
        <v>1563</v>
      </c>
      <c r="C757" s="98" t="s">
        <v>1058</v>
      </c>
      <c r="D757" s="111" t="s">
        <v>1564</v>
      </c>
      <c r="E757" s="111" t="s">
        <v>1564</v>
      </c>
      <c r="F757" s="111" t="s">
        <v>1564</v>
      </c>
      <c r="G757" s="111" t="s">
        <v>1564</v>
      </c>
      <c r="H757" s="111" t="s">
        <v>1564</v>
      </c>
      <c r="I757" s="241"/>
      <c r="J757" s="241"/>
      <c r="K757" s="241"/>
      <c r="L757" s="241"/>
      <c r="M757" s="241"/>
      <c r="N757" s="241"/>
      <c r="O757" s="241"/>
      <c r="P757" s="241"/>
      <c r="Q757" s="7"/>
    </row>
    <row r="758" spans="1:17" ht="29.25" customHeight="1">
      <c r="A758" s="7"/>
      <c r="B758" s="102" t="s">
        <v>1565</v>
      </c>
      <c r="C758" s="98" t="s">
        <v>1058</v>
      </c>
      <c r="D758" s="111" t="s">
        <v>1566</v>
      </c>
      <c r="E758" s="111" t="s">
        <v>1566</v>
      </c>
      <c r="F758" s="111" t="s">
        <v>1566</v>
      </c>
      <c r="G758" s="111" t="s">
        <v>1566</v>
      </c>
      <c r="H758" s="111" t="s">
        <v>1566</v>
      </c>
      <c r="I758" s="241"/>
      <c r="J758" s="241"/>
      <c r="K758" s="241"/>
      <c r="L758" s="241"/>
      <c r="M758" s="241"/>
      <c r="N758" s="241"/>
      <c r="O758" s="241"/>
      <c r="P758" s="241"/>
      <c r="Q758" s="7"/>
    </row>
    <row r="759" spans="1:17">
      <c r="A759" s="7"/>
      <c r="B759" s="99" t="s">
        <v>1051</v>
      </c>
      <c r="C759" s="100" t="s">
        <v>1052</v>
      </c>
      <c r="D759" s="112">
        <v>20</v>
      </c>
      <c r="E759" s="112">
        <v>30</v>
      </c>
      <c r="F759" s="112">
        <v>30</v>
      </c>
      <c r="G759" s="112">
        <v>50</v>
      </c>
      <c r="H759" s="112">
        <v>50</v>
      </c>
      <c r="I759" s="241"/>
      <c r="J759" s="241"/>
      <c r="K759" s="241"/>
      <c r="L759" s="241"/>
      <c r="M759" s="241"/>
      <c r="N759" s="241"/>
      <c r="O759" s="241"/>
      <c r="P759" s="241"/>
      <c r="Q759" s="7"/>
    </row>
    <row r="760" spans="1:17">
      <c r="A760" s="7"/>
      <c r="B760" s="99" t="s">
        <v>1054</v>
      </c>
      <c r="C760" s="100" t="s">
        <v>1052</v>
      </c>
      <c r="D760" s="100">
        <v>15</v>
      </c>
      <c r="E760" s="100">
        <v>15</v>
      </c>
      <c r="F760" s="98">
        <v>20</v>
      </c>
      <c r="G760" s="100">
        <v>30</v>
      </c>
      <c r="H760" s="100">
        <v>30</v>
      </c>
      <c r="I760" s="241"/>
      <c r="J760" s="241"/>
      <c r="K760" s="241"/>
      <c r="L760" s="241"/>
      <c r="M760" s="241"/>
      <c r="N760" s="241"/>
      <c r="O760" s="241"/>
      <c r="P760" s="241"/>
      <c r="Q760" s="7"/>
    </row>
    <row r="761" spans="1:17">
      <c r="A761" s="7"/>
      <c r="B761" s="99" t="s">
        <v>1642</v>
      </c>
      <c r="C761" s="100" t="s">
        <v>1045</v>
      </c>
      <c r="D761" s="108" t="s">
        <v>1643</v>
      </c>
      <c r="E761" s="108" t="s">
        <v>1643</v>
      </c>
      <c r="F761" s="108" t="s">
        <v>1643</v>
      </c>
      <c r="G761" s="108" t="s">
        <v>1644</v>
      </c>
      <c r="H761" s="108" t="s">
        <v>1644</v>
      </c>
      <c r="I761" s="241"/>
      <c r="J761" s="241"/>
      <c r="K761" s="241"/>
      <c r="L761" s="241"/>
      <c r="M761" s="241"/>
      <c r="N761" s="241"/>
      <c r="O761" s="241"/>
      <c r="P761" s="241"/>
      <c r="Q761" s="7"/>
    </row>
    <row r="762" spans="1:17">
      <c r="A762" s="7"/>
      <c r="B762" s="99" t="s">
        <v>1645</v>
      </c>
      <c r="C762" s="100" t="s">
        <v>1045</v>
      </c>
      <c r="D762" s="113" t="s">
        <v>1646</v>
      </c>
      <c r="E762" s="109" t="s">
        <v>1647</v>
      </c>
      <c r="F762" s="113" t="s">
        <v>1648</v>
      </c>
      <c r="G762" s="113" t="s">
        <v>1649</v>
      </c>
      <c r="H762" s="113" t="s">
        <v>1649</v>
      </c>
      <c r="I762" s="241"/>
      <c r="J762" s="241"/>
      <c r="K762" s="241"/>
      <c r="L762" s="241"/>
      <c r="M762" s="241"/>
      <c r="N762" s="241"/>
      <c r="O762" s="241"/>
      <c r="P762" s="241"/>
      <c r="Q762" s="7"/>
    </row>
    <row r="763" spans="1:17">
      <c r="A763" s="7"/>
      <c r="B763" s="99" t="s">
        <v>1576</v>
      </c>
      <c r="C763" s="100" t="s">
        <v>1079</v>
      </c>
      <c r="D763" s="108">
        <v>34</v>
      </c>
      <c r="E763" s="108">
        <v>36</v>
      </c>
      <c r="F763" s="108">
        <v>35</v>
      </c>
      <c r="G763" s="108">
        <v>52</v>
      </c>
      <c r="H763" s="108">
        <v>52</v>
      </c>
      <c r="I763" s="241"/>
      <c r="J763" s="241"/>
      <c r="K763" s="241"/>
      <c r="L763" s="241"/>
      <c r="M763" s="241"/>
      <c r="N763" s="241"/>
      <c r="O763" s="241"/>
      <c r="P763" s="241"/>
      <c r="Q763" s="7"/>
    </row>
    <row r="764" spans="1:17">
      <c r="A764" s="7"/>
      <c r="B764" s="99" t="s">
        <v>1577</v>
      </c>
      <c r="C764" s="100" t="s">
        <v>1079</v>
      </c>
      <c r="D764" s="103">
        <v>42</v>
      </c>
      <c r="E764" s="109">
        <v>50</v>
      </c>
      <c r="F764" s="103">
        <v>69</v>
      </c>
      <c r="G764" s="103">
        <v>101</v>
      </c>
      <c r="H764" s="103">
        <v>102</v>
      </c>
      <c r="I764" s="241"/>
      <c r="J764" s="241"/>
      <c r="K764" s="241"/>
      <c r="L764" s="241"/>
      <c r="M764" s="241"/>
      <c r="N764" s="241"/>
      <c r="O764" s="241"/>
      <c r="P764" s="241"/>
      <c r="Q764" s="7"/>
    </row>
    <row r="765" spans="1:17" ht="19.5" customHeight="1">
      <c r="A765" s="7"/>
      <c r="B765" s="443" t="s">
        <v>1578</v>
      </c>
      <c r="C765" s="393"/>
      <c r="D765" s="393"/>
      <c r="E765" s="393"/>
      <c r="F765" s="393"/>
      <c r="G765" s="393"/>
      <c r="H765" s="393"/>
      <c r="I765" s="241"/>
      <c r="J765" s="241"/>
      <c r="K765" s="241"/>
      <c r="L765" s="241"/>
      <c r="M765" s="241"/>
      <c r="N765" s="241"/>
      <c r="O765" s="241"/>
      <c r="P765" s="241"/>
      <c r="Q765" s="7"/>
    </row>
    <row r="766" spans="1:17">
      <c r="A766" s="7"/>
      <c r="B766" s="444" t="s">
        <v>23</v>
      </c>
      <c r="C766" s="372"/>
      <c r="D766" s="96" t="s">
        <v>1650</v>
      </c>
      <c r="E766" s="96" t="s">
        <v>1651</v>
      </c>
      <c r="F766" s="96" t="s">
        <v>1652</v>
      </c>
      <c r="G766" s="96" t="s">
        <v>1653</v>
      </c>
      <c r="H766" s="96" t="s">
        <v>1654</v>
      </c>
      <c r="I766" s="241"/>
      <c r="J766" s="241"/>
      <c r="K766" s="241"/>
      <c r="L766" s="241"/>
      <c r="M766" s="241"/>
      <c r="N766" s="241"/>
      <c r="O766" s="241"/>
      <c r="P766" s="241"/>
      <c r="Q766" s="7"/>
    </row>
    <row r="767" spans="1:17" ht="15">
      <c r="A767" s="7"/>
      <c r="B767" s="97" t="s">
        <v>1502</v>
      </c>
      <c r="C767" s="98" t="s">
        <v>1503</v>
      </c>
      <c r="D767" s="98" t="s">
        <v>1504</v>
      </c>
      <c r="E767" s="98" t="s">
        <v>1505</v>
      </c>
      <c r="F767" s="98" t="s">
        <v>1506</v>
      </c>
      <c r="G767" s="98" t="s">
        <v>1507</v>
      </c>
      <c r="H767" s="98" t="s">
        <v>1508</v>
      </c>
      <c r="I767" s="241"/>
      <c r="J767" s="449" t="s">
        <v>1583</v>
      </c>
      <c r="K767" s="371"/>
      <c r="L767" s="371"/>
      <c r="M767" s="371"/>
      <c r="N767" s="371"/>
      <c r="O767" s="372"/>
      <c r="P767" s="241"/>
      <c r="Q767" s="7"/>
    </row>
    <row r="768" spans="1:17" ht="15">
      <c r="A768" s="7"/>
      <c r="B768" s="97" t="s">
        <v>1509</v>
      </c>
      <c r="C768" s="98" t="s">
        <v>1503</v>
      </c>
      <c r="D768" s="98" t="s">
        <v>1510</v>
      </c>
      <c r="E768" s="98" t="s">
        <v>1511</v>
      </c>
      <c r="F768" s="98" t="s">
        <v>1512</v>
      </c>
      <c r="G768" s="98" t="s">
        <v>1513</v>
      </c>
      <c r="H768" s="98" t="s">
        <v>1514</v>
      </c>
      <c r="I768" s="241"/>
      <c r="J768" s="449" t="s">
        <v>1584</v>
      </c>
      <c r="K768" s="371"/>
      <c r="L768" s="371"/>
      <c r="M768" s="371"/>
      <c r="N768" s="371"/>
      <c r="O768" s="372"/>
      <c r="P768" s="241"/>
      <c r="Q768" s="7"/>
    </row>
    <row r="769" spans="1:17">
      <c r="A769" s="7"/>
      <c r="B769" s="97" t="s">
        <v>1515</v>
      </c>
      <c r="C769" s="98"/>
      <c r="D769" s="98" t="s">
        <v>1462</v>
      </c>
      <c r="E769" s="98" t="s">
        <v>1462</v>
      </c>
      <c r="F769" s="98" t="s">
        <v>1462</v>
      </c>
      <c r="G769" s="98" t="s">
        <v>1462</v>
      </c>
      <c r="H769" s="98" t="s">
        <v>1462</v>
      </c>
      <c r="I769" s="241"/>
      <c r="J769" s="449" t="s">
        <v>1586</v>
      </c>
      <c r="K769" s="371"/>
      <c r="L769" s="371"/>
      <c r="M769" s="371"/>
      <c r="N769" s="371"/>
      <c r="O769" s="372"/>
      <c r="P769" s="241"/>
      <c r="Q769" s="7"/>
    </row>
    <row r="770" spans="1:17">
      <c r="A770" s="7"/>
      <c r="B770" s="97" t="s">
        <v>1517</v>
      </c>
      <c r="C770" s="98"/>
      <c r="D770" s="98" t="s">
        <v>1585</v>
      </c>
      <c r="E770" s="98" t="s">
        <v>1585</v>
      </c>
      <c r="F770" s="98" t="s">
        <v>1585</v>
      </c>
      <c r="G770" s="98" t="s">
        <v>1585</v>
      </c>
      <c r="H770" s="98" t="s">
        <v>1585</v>
      </c>
      <c r="I770" s="241"/>
      <c r="J770" s="449" t="s">
        <v>1587</v>
      </c>
      <c r="K770" s="371"/>
      <c r="L770" s="371"/>
      <c r="M770" s="371"/>
      <c r="N770" s="371"/>
      <c r="O770" s="372"/>
      <c r="P770" s="241"/>
      <c r="Q770" s="7"/>
    </row>
    <row r="771" spans="1:17">
      <c r="A771" s="7"/>
      <c r="B771" s="97" t="s">
        <v>1519</v>
      </c>
      <c r="C771" s="98" t="s">
        <v>956</v>
      </c>
      <c r="D771" s="315">
        <v>38</v>
      </c>
      <c r="E771" s="315">
        <v>40</v>
      </c>
      <c r="F771" s="318">
        <v>41</v>
      </c>
      <c r="G771" s="318">
        <v>44</v>
      </c>
      <c r="H771" s="318">
        <v>44</v>
      </c>
      <c r="I771" s="241"/>
      <c r="J771" s="449" t="s">
        <v>1537</v>
      </c>
      <c r="K771" s="371"/>
      <c r="L771" s="371"/>
      <c r="M771" s="371"/>
      <c r="N771" s="371"/>
      <c r="O771" s="372"/>
      <c r="P771" s="241"/>
      <c r="Q771" s="7"/>
    </row>
    <row r="772" spans="1:17">
      <c r="A772" s="7"/>
      <c r="B772" s="97" t="s">
        <v>1521</v>
      </c>
      <c r="C772" s="98" t="s">
        <v>1522</v>
      </c>
      <c r="D772" s="107" t="s">
        <v>1523</v>
      </c>
      <c r="E772" s="107" t="s">
        <v>1524</v>
      </c>
      <c r="F772" s="319" t="s">
        <v>1525</v>
      </c>
      <c r="G772" s="319" t="s">
        <v>1526</v>
      </c>
      <c r="H772" s="319" t="s">
        <v>1527</v>
      </c>
      <c r="I772" s="241"/>
      <c r="J772" s="449" t="s">
        <v>1588</v>
      </c>
      <c r="K772" s="371"/>
      <c r="L772" s="371"/>
      <c r="M772" s="371"/>
      <c r="N772" s="371"/>
      <c r="O772" s="372"/>
      <c r="P772" s="241"/>
      <c r="Q772" s="7"/>
    </row>
    <row r="773" spans="1:17" ht="15">
      <c r="A773" s="7"/>
      <c r="B773" s="97" t="s">
        <v>1529</v>
      </c>
      <c r="C773" s="98" t="s">
        <v>1530</v>
      </c>
      <c r="D773" s="98" t="s">
        <v>1531</v>
      </c>
      <c r="E773" s="98" t="s">
        <v>1531</v>
      </c>
      <c r="F773" s="98" t="s">
        <v>1532</v>
      </c>
      <c r="G773" s="98" t="s">
        <v>1532</v>
      </c>
      <c r="H773" s="98" t="s">
        <v>1532</v>
      </c>
      <c r="I773" s="241"/>
      <c r="J773" s="449" t="s">
        <v>1518</v>
      </c>
      <c r="K773" s="371"/>
      <c r="L773" s="371"/>
      <c r="M773" s="371"/>
      <c r="N773" s="371"/>
      <c r="O773" s="372"/>
      <c r="P773" s="241"/>
      <c r="Q773" s="7"/>
    </row>
    <row r="774" spans="1:17">
      <c r="A774" s="7"/>
      <c r="B774" s="97" t="s">
        <v>1534</v>
      </c>
      <c r="C774" s="98" t="s">
        <v>946</v>
      </c>
      <c r="D774" s="315">
        <v>1732</v>
      </c>
      <c r="E774" s="315">
        <v>2315</v>
      </c>
      <c r="F774" s="315">
        <v>3498</v>
      </c>
      <c r="G774" s="315">
        <v>4590</v>
      </c>
      <c r="H774" s="315">
        <v>5641</v>
      </c>
      <c r="I774" s="241"/>
      <c r="J774" s="449" t="s">
        <v>1528</v>
      </c>
      <c r="K774" s="371"/>
      <c r="L774" s="371"/>
      <c r="M774" s="371"/>
      <c r="N774" s="371"/>
      <c r="O774" s="372"/>
      <c r="P774" s="241"/>
      <c r="Q774" s="7"/>
    </row>
    <row r="775" spans="1:17">
      <c r="A775" s="7"/>
      <c r="B775" s="97" t="s">
        <v>1536</v>
      </c>
      <c r="C775" s="98" t="s">
        <v>946</v>
      </c>
      <c r="D775" s="315">
        <v>1790</v>
      </c>
      <c r="E775" s="315">
        <v>2523</v>
      </c>
      <c r="F775" s="315">
        <v>3556</v>
      </c>
      <c r="G775" s="315">
        <v>4601</v>
      </c>
      <c r="H775" s="315">
        <v>5745</v>
      </c>
      <c r="I775" s="241"/>
      <c r="J775" s="446" t="s">
        <v>1589</v>
      </c>
      <c r="K775" s="371"/>
      <c r="L775" s="371"/>
      <c r="M775" s="371"/>
      <c r="N775" s="371"/>
      <c r="O775" s="372"/>
      <c r="P775" s="241"/>
      <c r="Q775" s="7"/>
    </row>
    <row r="776" spans="1:17">
      <c r="A776" s="7"/>
      <c r="B776" s="97" t="s">
        <v>1538</v>
      </c>
      <c r="C776" s="98" t="s">
        <v>936</v>
      </c>
      <c r="D776" s="109">
        <v>7.8</v>
      </c>
      <c r="E776" s="109">
        <v>10.5</v>
      </c>
      <c r="F776" s="109">
        <v>9.1999999999999993</v>
      </c>
      <c r="G776" s="109">
        <v>12.07</v>
      </c>
      <c r="H776" s="109">
        <v>14.8</v>
      </c>
      <c r="I776" s="241"/>
      <c r="J776" s="241"/>
      <c r="K776" s="241"/>
      <c r="L776" s="241"/>
      <c r="M776" s="241"/>
      <c r="N776" s="241"/>
      <c r="O776" s="241"/>
      <c r="P776" s="241"/>
      <c r="Q776" s="7"/>
    </row>
    <row r="777" spans="1:17">
      <c r="A777" s="7"/>
      <c r="B777" s="97" t="s">
        <v>1540</v>
      </c>
      <c r="C777" s="98" t="s">
        <v>936</v>
      </c>
      <c r="D777" s="109">
        <v>8.1300000000000008</v>
      </c>
      <c r="E777" s="109">
        <v>11.4</v>
      </c>
      <c r="F777" s="108">
        <v>9.3000000000000007</v>
      </c>
      <c r="G777" s="108">
        <v>12.1</v>
      </c>
      <c r="H777" s="108">
        <v>15.12</v>
      </c>
      <c r="I777" s="241"/>
      <c r="J777" s="241"/>
      <c r="K777" s="241"/>
      <c r="L777" s="241"/>
      <c r="M777" s="241"/>
      <c r="N777" s="241"/>
      <c r="O777" s="241"/>
      <c r="P777" s="241"/>
      <c r="Q777" s="7"/>
    </row>
    <row r="778" spans="1:17">
      <c r="A778" s="7"/>
      <c r="B778" s="447" t="s">
        <v>1542</v>
      </c>
      <c r="C778" s="372"/>
      <c r="D778" s="98" t="s">
        <v>649</v>
      </c>
      <c r="E778" s="98" t="s">
        <v>649</v>
      </c>
      <c r="F778" s="98" t="s">
        <v>649</v>
      </c>
      <c r="G778" s="98" t="s">
        <v>649</v>
      </c>
      <c r="H778" s="98" t="s">
        <v>649</v>
      </c>
      <c r="I778" s="241"/>
      <c r="J778" s="241"/>
      <c r="K778" s="241"/>
      <c r="L778" s="241"/>
      <c r="M778" s="241"/>
      <c r="N778" s="241"/>
      <c r="O778" s="241"/>
      <c r="P778" s="241"/>
      <c r="Q778" s="7"/>
    </row>
    <row r="779" spans="1:17">
      <c r="A779" s="7"/>
      <c r="B779" s="99" t="s">
        <v>1543</v>
      </c>
      <c r="C779" s="100" t="s">
        <v>1045</v>
      </c>
      <c r="D779" s="109" t="s">
        <v>1544</v>
      </c>
      <c r="E779" s="109" t="s">
        <v>1545</v>
      </c>
      <c r="F779" s="109" t="s">
        <v>1545</v>
      </c>
      <c r="G779" s="109" t="s">
        <v>1631</v>
      </c>
      <c r="H779" s="109" t="s">
        <v>1631</v>
      </c>
      <c r="I779" s="241"/>
      <c r="J779" s="241"/>
      <c r="K779" s="241"/>
      <c r="L779" s="241"/>
      <c r="M779" s="241"/>
      <c r="N779" s="241"/>
      <c r="O779" s="241"/>
      <c r="P779" s="241"/>
      <c r="Q779" s="7"/>
    </row>
    <row r="780" spans="1:17">
      <c r="A780" s="7"/>
      <c r="B780" s="97" t="s">
        <v>998</v>
      </c>
      <c r="C780" s="97"/>
      <c r="D780" s="110" t="s">
        <v>1259</v>
      </c>
      <c r="E780" s="110" t="s">
        <v>1259</v>
      </c>
      <c r="F780" s="110" t="s">
        <v>1259</v>
      </c>
      <c r="G780" s="110" t="s">
        <v>1259</v>
      </c>
      <c r="H780" s="110" t="s">
        <v>1259</v>
      </c>
      <c r="I780" s="241"/>
      <c r="J780" s="241"/>
      <c r="K780" s="241"/>
      <c r="L780" s="241"/>
      <c r="M780" s="241"/>
      <c r="N780" s="241"/>
      <c r="O780" s="241"/>
      <c r="P780" s="241"/>
      <c r="Q780" s="7"/>
    </row>
    <row r="781" spans="1:17">
      <c r="A781" s="7"/>
      <c r="B781" s="99" t="s">
        <v>1547</v>
      </c>
      <c r="C781" s="100" t="s">
        <v>991</v>
      </c>
      <c r="D781" s="98" t="s">
        <v>1632</v>
      </c>
      <c r="E781" s="98" t="s">
        <v>1633</v>
      </c>
      <c r="F781" s="98" t="s">
        <v>1634</v>
      </c>
      <c r="G781" s="98" t="s">
        <v>1635</v>
      </c>
      <c r="H781" s="98" t="s">
        <v>1636</v>
      </c>
      <c r="I781" s="241"/>
      <c r="J781" s="241"/>
      <c r="K781" s="241"/>
      <c r="L781" s="241"/>
      <c r="M781" s="241"/>
      <c r="N781" s="241"/>
      <c r="O781" s="241"/>
      <c r="P781" s="241"/>
      <c r="Q781" s="7"/>
    </row>
    <row r="782" spans="1:17">
      <c r="A782" s="7"/>
      <c r="B782" s="97" t="s">
        <v>1553</v>
      </c>
      <c r="C782" s="101" t="s">
        <v>1554</v>
      </c>
      <c r="D782" s="114" t="s">
        <v>1655</v>
      </c>
      <c r="E782" s="114" t="s">
        <v>1656</v>
      </c>
      <c r="F782" s="114" t="s">
        <v>1657</v>
      </c>
      <c r="G782" s="114" t="s">
        <v>1658</v>
      </c>
      <c r="H782" s="114" t="s">
        <v>1658</v>
      </c>
      <c r="I782" s="241"/>
      <c r="J782" s="241"/>
      <c r="K782" s="241"/>
      <c r="L782" s="241"/>
      <c r="M782" s="241"/>
      <c r="N782" s="241"/>
      <c r="O782" s="241"/>
      <c r="P782" s="241"/>
      <c r="Q782" s="7"/>
    </row>
    <row r="783" spans="1:17">
      <c r="A783" s="7"/>
      <c r="B783" s="97" t="s">
        <v>1061</v>
      </c>
      <c r="C783" s="98" t="s">
        <v>1062</v>
      </c>
      <c r="D783" s="98">
        <v>50</v>
      </c>
      <c r="E783" s="98">
        <v>70</v>
      </c>
      <c r="F783" s="98">
        <v>100</v>
      </c>
      <c r="G783" s="98">
        <v>140</v>
      </c>
      <c r="H783" s="98">
        <v>180</v>
      </c>
      <c r="I783" s="241"/>
      <c r="J783" s="241"/>
      <c r="K783" s="241"/>
      <c r="L783" s="241"/>
      <c r="M783" s="241"/>
      <c r="N783" s="241"/>
      <c r="O783" s="241"/>
      <c r="P783" s="241"/>
      <c r="Q783" s="7"/>
    </row>
    <row r="784" spans="1:17" ht="29.25" customHeight="1">
      <c r="A784" s="7"/>
      <c r="B784" s="102" t="s">
        <v>1560</v>
      </c>
      <c r="C784" s="98" t="s">
        <v>1058</v>
      </c>
      <c r="D784" s="111" t="s">
        <v>1561</v>
      </c>
      <c r="E784" s="111" t="s">
        <v>1561</v>
      </c>
      <c r="F784" s="111" t="s">
        <v>1561</v>
      </c>
      <c r="G784" s="111" t="s">
        <v>1561</v>
      </c>
      <c r="H784" s="111" t="s">
        <v>1561</v>
      </c>
      <c r="I784" s="241"/>
      <c r="J784" s="241"/>
      <c r="K784" s="241"/>
      <c r="L784" s="241"/>
      <c r="M784" s="241"/>
      <c r="N784" s="241"/>
      <c r="O784" s="241"/>
      <c r="P784" s="241"/>
      <c r="Q784" s="7"/>
    </row>
    <row r="785" spans="1:17" ht="29.25" customHeight="1">
      <c r="A785" s="7"/>
      <c r="B785" s="102" t="s">
        <v>1562</v>
      </c>
      <c r="C785" s="98" t="s">
        <v>1058</v>
      </c>
      <c r="D785" s="111" t="s">
        <v>1561</v>
      </c>
      <c r="E785" s="111" t="s">
        <v>1561</v>
      </c>
      <c r="F785" s="111" t="s">
        <v>1561</v>
      </c>
      <c r="G785" s="111" t="s">
        <v>1561</v>
      </c>
      <c r="H785" s="111" t="s">
        <v>1561</v>
      </c>
      <c r="I785" s="241"/>
      <c r="J785" s="241"/>
      <c r="K785" s="241"/>
      <c r="L785" s="241"/>
      <c r="M785" s="241"/>
      <c r="N785" s="241"/>
      <c r="O785" s="241"/>
      <c r="P785" s="241"/>
      <c r="Q785" s="7"/>
    </row>
    <row r="786" spans="1:17" ht="29.25" customHeight="1">
      <c r="A786" s="7"/>
      <c r="B786" s="102" t="s">
        <v>1563</v>
      </c>
      <c r="C786" s="98" t="s">
        <v>1058</v>
      </c>
      <c r="D786" s="111" t="s">
        <v>1564</v>
      </c>
      <c r="E786" s="111" t="s">
        <v>1564</v>
      </c>
      <c r="F786" s="111" t="s">
        <v>1564</v>
      </c>
      <c r="G786" s="111" t="s">
        <v>1564</v>
      </c>
      <c r="H786" s="111" t="s">
        <v>1564</v>
      </c>
      <c r="I786" s="241"/>
      <c r="J786" s="241"/>
      <c r="K786" s="241"/>
      <c r="L786" s="241"/>
      <c r="M786" s="241"/>
      <c r="N786" s="241"/>
      <c r="O786" s="241"/>
      <c r="P786" s="241"/>
      <c r="Q786" s="7"/>
    </row>
    <row r="787" spans="1:17" ht="29.25" customHeight="1">
      <c r="A787" s="7"/>
      <c r="B787" s="102" t="s">
        <v>1565</v>
      </c>
      <c r="C787" s="98" t="s">
        <v>1058</v>
      </c>
      <c r="D787" s="111" t="s">
        <v>1566</v>
      </c>
      <c r="E787" s="111" t="s">
        <v>1566</v>
      </c>
      <c r="F787" s="111" t="s">
        <v>1566</v>
      </c>
      <c r="G787" s="111" t="s">
        <v>1566</v>
      </c>
      <c r="H787" s="111" t="s">
        <v>1566</v>
      </c>
      <c r="I787" s="241"/>
      <c r="J787" s="241"/>
      <c r="K787" s="241"/>
      <c r="L787" s="241"/>
      <c r="M787" s="241"/>
      <c r="N787" s="241"/>
      <c r="O787" s="241"/>
      <c r="P787" s="241"/>
      <c r="Q787" s="7"/>
    </row>
    <row r="788" spans="1:17">
      <c r="A788" s="7"/>
      <c r="B788" s="99" t="s">
        <v>1051</v>
      </c>
      <c r="C788" s="100" t="s">
        <v>1052</v>
      </c>
      <c r="D788" s="112">
        <v>20</v>
      </c>
      <c r="E788" s="112">
        <v>30</v>
      </c>
      <c r="F788" s="112">
        <v>30</v>
      </c>
      <c r="G788" s="112">
        <v>50</v>
      </c>
      <c r="H788" s="112">
        <v>50</v>
      </c>
      <c r="I788" s="241"/>
      <c r="J788" s="241"/>
      <c r="K788" s="241"/>
      <c r="L788" s="241"/>
      <c r="M788" s="241"/>
      <c r="N788" s="241"/>
      <c r="O788" s="241"/>
      <c r="P788" s="241"/>
      <c r="Q788" s="7"/>
    </row>
    <row r="789" spans="1:17">
      <c r="A789" s="7"/>
      <c r="B789" s="99" t="s">
        <v>1054</v>
      </c>
      <c r="C789" s="100" t="s">
        <v>1052</v>
      </c>
      <c r="D789" s="100">
        <v>15</v>
      </c>
      <c r="E789" s="100">
        <v>15</v>
      </c>
      <c r="F789" s="98">
        <v>20</v>
      </c>
      <c r="G789" s="100">
        <v>30</v>
      </c>
      <c r="H789" s="100">
        <v>30</v>
      </c>
      <c r="I789" s="241"/>
      <c r="J789" s="241"/>
      <c r="K789" s="241"/>
      <c r="L789" s="241"/>
      <c r="M789" s="241"/>
      <c r="N789" s="241"/>
      <c r="O789" s="241"/>
      <c r="P789" s="241"/>
      <c r="Q789" s="7"/>
    </row>
    <row r="790" spans="1:17">
      <c r="A790" s="7"/>
      <c r="B790" s="99" t="s">
        <v>1642</v>
      </c>
      <c r="C790" s="100" t="s">
        <v>1045</v>
      </c>
      <c r="D790" s="320" t="s">
        <v>1659</v>
      </c>
      <c r="E790" s="320" t="s">
        <v>1660</v>
      </c>
      <c r="F790" s="320" t="s">
        <v>1660</v>
      </c>
      <c r="G790" s="115" t="s">
        <v>1661</v>
      </c>
      <c r="H790" s="115" t="s">
        <v>1661</v>
      </c>
      <c r="I790" s="241"/>
      <c r="J790" s="241"/>
      <c r="K790" s="241"/>
      <c r="L790" s="241"/>
      <c r="M790" s="241"/>
      <c r="N790" s="241"/>
      <c r="O790" s="241"/>
      <c r="P790" s="241"/>
      <c r="Q790" s="7"/>
    </row>
    <row r="791" spans="1:17">
      <c r="A791" s="7"/>
      <c r="B791" s="99" t="s">
        <v>1645</v>
      </c>
      <c r="C791" s="100" t="s">
        <v>1045</v>
      </c>
      <c r="D791" s="113" t="s">
        <v>1646</v>
      </c>
      <c r="E791" s="109" t="s">
        <v>1647</v>
      </c>
      <c r="F791" s="113" t="s">
        <v>1648</v>
      </c>
      <c r="G791" s="113" t="s">
        <v>1649</v>
      </c>
      <c r="H791" s="113" t="s">
        <v>1649</v>
      </c>
      <c r="I791" s="241"/>
      <c r="J791" s="241"/>
      <c r="K791" s="241"/>
      <c r="L791" s="241"/>
      <c r="M791" s="241"/>
      <c r="N791" s="241"/>
      <c r="O791" s="241"/>
      <c r="P791" s="241"/>
      <c r="Q791" s="7"/>
    </row>
    <row r="792" spans="1:17">
      <c r="A792" s="7"/>
      <c r="B792" s="99" t="s">
        <v>1576</v>
      </c>
      <c r="C792" s="100" t="s">
        <v>1079</v>
      </c>
      <c r="D792" s="115">
        <v>25</v>
      </c>
      <c r="E792" s="115">
        <v>32</v>
      </c>
      <c r="F792" s="115">
        <v>33</v>
      </c>
      <c r="G792" s="115">
        <v>44</v>
      </c>
      <c r="H792" s="115">
        <v>44</v>
      </c>
      <c r="I792" s="241"/>
      <c r="J792" s="241"/>
      <c r="K792" s="241"/>
      <c r="L792" s="241"/>
      <c r="M792" s="241"/>
      <c r="N792" s="241"/>
      <c r="O792" s="241"/>
      <c r="P792" s="241"/>
      <c r="Q792" s="7"/>
    </row>
    <row r="793" spans="1:17">
      <c r="A793" s="7"/>
      <c r="B793" s="99" t="s">
        <v>1577</v>
      </c>
      <c r="C793" s="100" t="s">
        <v>1079</v>
      </c>
      <c r="D793" s="103">
        <v>42</v>
      </c>
      <c r="E793" s="109">
        <v>50</v>
      </c>
      <c r="F793" s="103">
        <v>69</v>
      </c>
      <c r="G793" s="103">
        <v>101</v>
      </c>
      <c r="H793" s="103">
        <v>102</v>
      </c>
      <c r="I793" s="241"/>
      <c r="J793" s="241"/>
      <c r="K793" s="241"/>
      <c r="L793" s="241"/>
      <c r="M793" s="241"/>
      <c r="N793" s="241"/>
      <c r="O793" s="241"/>
      <c r="P793" s="241"/>
      <c r="Q793" s="7"/>
    </row>
    <row r="794" spans="1:17" ht="19.5" customHeight="1">
      <c r="A794" s="7"/>
      <c r="B794" s="443" t="s">
        <v>1596</v>
      </c>
      <c r="C794" s="393"/>
      <c r="D794" s="393"/>
      <c r="E794" s="393"/>
      <c r="F794" s="393"/>
      <c r="G794" s="393"/>
      <c r="H794" s="393"/>
      <c r="I794" s="241"/>
      <c r="J794" s="241"/>
      <c r="K794" s="241"/>
      <c r="L794" s="241"/>
      <c r="M794" s="241"/>
      <c r="N794" s="241"/>
      <c r="O794" s="241"/>
      <c r="P794" s="241"/>
      <c r="Q794" s="7"/>
    </row>
    <row r="795" spans="1:17">
      <c r="A795" s="7"/>
      <c r="B795" s="444" t="s">
        <v>23</v>
      </c>
      <c r="C795" s="372"/>
      <c r="D795" s="96" t="s">
        <v>1662</v>
      </c>
      <c r="E795" s="96" t="s">
        <v>1663</v>
      </c>
      <c r="F795" s="96" t="s">
        <v>1664</v>
      </c>
      <c r="G795" s="96" t="s">
        <v>1665</v>
      </c>
      <c r="H795" s="96" t="s">
        <v>1666</v>
      </c>
      <c r="I795" s="241"/>
      <c r="J795" s="241"/>
      <c r="K795" s="241"/>
      <c r="L795" s="241"/>
      <c r="M795" s="241"/>
      <c r="N795" s="241"/>
      <c r="O795" s="241"/>
      <c r="P795" s="241"/>
      <c r="Q795" s="7"/>
    </row>
    <row r="796" spans="1:17" ht="15">
      <c r="A796" s="7"/>
      <c r="B796" s="97" t="s">
        <v>1502</v>
      </c>
      <c r="C796" s="98" t="s">
        <v>1503</v>
      </c>
      <c r="D796" s="98" t="s">
        <v>1504</v>
      </c>
      <c r="E796" s="98" t="s">
        <v>1505</v>
      </c>
      <c r="F796" s="98" t="s">
        <v>1506</v>
      </c>
      <c r="G796" s="98" t="s">
        <v>1507</v>
      </c>
      <c r="H796" s="98" t="s">
        <v>1508</v>
      </c>
      <c r="I796" s="241"/>
      <c r="J796" s="449" t="s">
        <v>1601</v>
      </c>
      <c r="K796" s="371"/>
      <c r="L796" s="371"/>
      <c r="M796" s="371"/>
      <c r="N796" s="371"/>
      <c r="O796" s="372"/>
      <c r="P796" s="241"/>
      <c r="Q796" s="7"/>
    </row>
    <row r="797" spans="1:17" ht="15">
      <c r="A797" s="7"/>
      <c r="B797" s="97" t="s">
        <v>1509</v>
      </c>
      <c r="C797" s="98" t="s">
        <v>1503</v>
      </c>
      <c r="D797" s="98" t="s">
        <v>1510</v>
      </c>
      <c r="E797" s="98" t="s">
        <v>1511</v>
      </c>
      <c r="F797" s="98" t="s">
        <v>1512</v>
      </c>
      <c r="G797" s="98" t="s">
        <v>1513</v>
      </c>
      <c r="H797" s="98" t="s">
        <v>1514</v>
      </c>
      <c r="I797" s="241"/>
      <c r="J797" s="449" t="s">
        <v>1602</v>
      </c>
      <c r="K797" s="371"/>
      <c r="L797" s="371"/>
      <c r="M797" s="371"/>
      <c r="N797" s="371"/>
      <c r="O797" s="372"/>
      <c r="P797" s="241"/>
      <c r="Q797" s="7"/>
    </row>
    <row r="798" spans="1:17" ht="15">
      <c r="A798" s="7"/>
      <c r="B798" s="97" t="s">
        <v>1515</v>
      </c>
      <c r="C798" s="98"/>
      <c r="D798" s="98" t="s">
        <v>1462</v>
      </c>
      <c r="E798" s="98" t="s">
        <v>1462</v>
      </c>
      <c r="F798" s="98" t="s">
        <v>1462</v>
      </c>
      <c r="G798" s="98" t="s">
        <v>1462</v>
      </c>
      <c r="H798" s="98" t="s">
        <v>1462</v>
      </c>
      <c r="I798" s="241"/>
      <c r="J798" s="449" t="s">
        <v>1603</v>
      </c>
      <c r="K798" s="371"/>
      <c r="L798" s="371"/>
      <c r="M798" s="371"/>
      <c r="N798" s="371"/>
      <c r="O798" s="372"/>
      <c r="P798" s="241"/>
      <c r="Q798" s="7"/>
    </row>
    <row r="799" spans="1:17" ht="15">
      <c r="A799" s="7"/>
      <c r="B799" s="97" t="s">
        <v>1517</v>
      </c>
      <c r="C799" s="98"/>
      <c r="D799" s="98" t="s">
        <v>1585</v>
      </c>
      <c r="E799" s="98" t="s">
        <v>1585</v>
      </c>
      <c r="F799" s="98" t="s">
        <v>1585</v>
      </c>
      <c r="G799" s="98" t="s">
        <v>1585</v>
      </c>
      <c r="H799" s="98" t="s">
        <v>1585</v>
      </c>
      <c r="I799" s="241"/>
      <c r="J799" s="449" t="s">
        <v>1604</v>
      </c>
      <c r="K799" s="371"/>
      <c r="L799" s="371"/>
      <c r="M799" s="371"/>
      <c r="N799" s="371"/>
      <c r="O799" s="372"/>
      <c r="P799" s="241"/>
      <c r="Q799" s="7"/>
    </row>
    <row r="800" spans="1:17" ht="15">
      <c r="A800" s="7"/>
      <c r="B800" s="97" t="s">
        <v>1519</v>
      </c>
      <c r="C800" s="98" t="s">
        <v>956</v>
      </c>
      <c r="D800" s="103">
        <v>32</v>
      </c>
      <c r="E800" s="103">
        <v>36</v>
      </c>
      <c r="F800" s="317">
        <v>41</v>
      </c>
      <c r="G800" s="317">
        <v>41</v>
      </c>
      <c r="H800" s="317">
        <v>43</v>
      </c>
      <c r="I800" s="241"/>
      <c r="J800" s="449" t="s">
        <v>1605</v>
      </c>
      <c r="K800" s="371"/>
      <c r="L800" s="371"/>
      <c r="M800" s="371"/>
      <c r="N800" s="371"/>
      <c r="O800" s="372"/>
      <c r="P800" s="241"/>
      <c r="Q800" s="7"/>
    </row>
    <row r="801" spans="1:17" ht="15">
      <c r="A801" s="7"/>
      <c r="B801" s="97" t="s">
        <v>1521</v>
      </c>
      <c r="C801" s="98" t="s">
        <v>1522</v>
      </c>
      <c r="D801" s="107" t="s">
        <v>1523</v>
      </c>
      <c r="E801" s="107" t="s">
        <v>1524</v>
      </c>
      <c r="F801" s="319" t="s">
        <v>1525</v>
      </c>
      <c r="G801" s="319" t="s">
        <v>1526</v>
      </c>
      <c r="H801" s="319" t="s">
        <v>1527</v>
      </c>
      <c r="I801" s="241"/>
      <c r="J801" s="449" t="s">
        <v>1606</v>
      </c>
      <c r="K801" s="371"/>
      <c r="L801" s="371"/>
      <c r="M801" s="371"/>
      <c r="N801" s="371"/>
      <c r="O801" s="372"/>
      <c r="P801" s="241"/>
      <c r="Q801" s="7"/>
    </row>
    <row r="802" spans="1:17" ht="15">
      <c r="A802" s="7"/>
      <c r="B802" s="97" t="s">
        <v>1529</v>
      </c>
      <c r="C802" s="98" t="s">
        <v>1530</v>
      </c>
      <c r="D802" s="98" t="s">
        <v>1531</v>
      </c>
      <c r="E802" s="98" t="s">
        <v>1531</v>
      </c>
      <c r="F802" s="98" t="s">
        <v>1532</v>
      </c>
      <c r="G802" s="98" t="s">
        <v>1532</v>
      </c>
      <c r="H802" s="98" t="s">
        <v>1532</v>
      </c>
      <c r="I802" s="241"/>
      <c r="J802" s="449" t="s">
        <v>1607</v>
      </c>
      <c r="K802" s="371"/>
      <c r="L802" s="371"/>
      <c r="M802" s="371"/>
      <c r="N802" s="371"/>
      <c r="O802" s="372"/>
      <c r="P802" s="241"/>
      <c r="Q802" s="7"/>
    </row>
    <row r="803" spans="1:17" ht="15">
      <c r="A803" s="7"/>
      <c r="B803" s="97" t="s">
        <v>1534</v>
      </c>
      <c r="C803" s="98" t="s">
        <v>946</v>
      </c>
      <c r="D803" s="315">
        <v>1720</v>
      </c>
      <c r="E803" s="315">
        <v>2300</v>
      </c>
      <c r="F803" s="315">
        <v>3475</v>
      </c>
      <c r="G803" s="315">
        <v>4635</v>
      </c>
      <c r="H803" s="315">
        <v>5534</v>
      </c>
      <c r="I803" s="241"/>
      <c r="J803" s="449" t="s">
        <v>1608</v>
      </c>
      <c r="K803" s="371"/>
      <c r="L803" s="371"/>
      <c r="M803" s="371"/>
      <c r="N803" s="371"/>
      <c r="O803" s="372"/>
      <c r="P803" s="241"/>
      <c r="Q803" s="7"/>
    </row>
    <row r="804" spans="1:17" ht="15">
      <c r="A804" s="7"/>
      <c r="B804" s="97" t="s">
        <v>1536</v>
      </c>
      <c r="C804" s="98" t="s">
        <v>946</v>
      </c>
      <c r="D804" s="315">
        <v>1757</v>
      </c>
      <c r="E804" s="315">
        <v>2515</v>
      </c>
      <c r="F804" s="315">
        <v>3567</v>
      </c>
      <c r="G804" s="315">
        <v>4672</v>
      </c>
      <c r="H804" s="315">
        <v>5657</v>
      </c>
      <c r="I804" s="241"/>
      <c r="J804" s="449" t="s">
        <v>1609</v>
      </c>
      <c r="K804" s="371"/>
      <c r="L804" s="371"/>
      <c r="M804" s="371"/>
      <c r="N804" s="371"/>
      <c r="O804" s="372"/>
      <c r="P804" s="241"/>
      <c r="Q804" s="7"/>
    </row>
    <row r="805" spans="1:17" ht="15">
      <c r="A805" s="7"/>
      <c r="B805" s="97" t="s">
        <v>1538</v>
      </c>
      <c r="C805" s="98" t="s">
        <v>936</v>
      </c>
      <c r="D805" s="321">
        <v>7.82</v>
      </c>
      <c r="E805" s="321">
        <v>10.46</v>
      </c>
      <c r="F805" s="321">
        <v>9.15</v>
      </c>
      <c r="G805" s="321">
        <v>12.2</v>
      </c>
      <c r="H805" s="321">
        <v>14.56</v>
      </c>
      <c r="I805" s="241"/>
      <c r="J805" s="449" t="s">
        <v>1610</v>
      </c>
      <c r="K805" s="371"/>
      <c r="L805" s="371"/>
      <c r="M805" s="371"/>
      <c r="N805" s="371"/>
      <c r="O805" s="372"/>
      <c r="P805" s="241"/>
      <c r="Q805" s="7"/>
    </row>
    <row r="806" spans="1:17" ht="15">
      <c r="A806" s="7"/>
      <c r="B806" s="97" t="s">
        <v>1540</v>
      </c>
      <c r="C806" s="98" t="s">
        <v>936</v>
      </c>
      <c r="D806" s="103">
        <v>7.99</v>
      </c>
      <c r="E806" s="103">
        <v>11.43</v>
      </c>
      <c r="F806" s="103">
        <v>9.39</v>
      </c>
      <c r="G806" s="103">
        <v>12.3</v>
      </c>
      <c r="H806" s="103">
        <v>14.89</v>
      </c>
      <c r="I806" s="241"/>
      <c r="J806" s="449" t="s">
        <v>1611</v>
      </c>
      <c r="K806" s="371"/>
      <c r="L806" s="371"/>
      <c r="M806" s="371"/>
      <c r="N806" s="371"/>
      <c r="O806" s="372"/>
      <c r="P806" s="241"/>
      <c r="Q806" s="7"/>
    </row>
    <row r="807" spans="1:17" ht="15">
      <c r="A807" s="7"/>
      <c r="B807" s="447" t="s">
        <v>1542</v>
      </c>
      <c r="C807" s="372"/>
      <c r="D807" s="98" t="s">
        <v>649</v>
      </c>
      <c r="E807" s="98" t="s">
        <v>649</v>
      </c>
      <c r="F807" s="98" t="s">
        <v>649</v>
      </c>
      <c r="G807" s="98" t="s">
        <v>649</v>
      </c>
      <c r="H807" s="98" t="s">
        <v>649</v>
      </c>
      <c r="I807" s="241"/>
      <c r="J807" s="449" t="s">
        <v>1612</v>
      </c>
      <c r="K807" s="371"/>
      <c r="L807" s="371"/>
      <c r="M807" s="371"/>
      <c r="N807" s="371"/>
      <c r="O807" s="372"/>
      <c r="P807" s="241"/>
      <c r="Q807" s="7"/>
    </row>
    <row r="808" spans="1:17">
      <c r="A808" s="7"/>
      <c r="B808" s="99" t="s">
        <v>1543</v>
      </c>
      <c r="C808" s="100" t="s">
        <v>1045</v>
      </c>
      <c r="D808" s="109" t="s">
        <v>1544</v>
      </c>
      <c r="E808" s="109" t="s">
        <v>1545</v>
      </c>
      <c r="F808" s="109" t="s">
        <v>1545</v>
      </c>
      <c r="G808" s="109" t="s">
        <v>1631</v>
      </c>
      <c r="H808" s="109" t="s">
        <v>1631</v>
      </c>
      <c r="I808" s="241"/>
      <c r="J808" s="446" t="s">
        <v>1589</v>
      </c>
      <c r="K808" s="371"/>
      <c r="L808" s="371"/>
      <c r="M808" s="371"/>
      <c r="N808" s="371"/>
      <c r="O808" s="372"/>
      <c r="P808" s="241"/>
      <c r="Q808" s="7"/>
    </row>
    <row r="809" spans="1:17">
      <c r="A809" s="7"/>
      <c r="B809" s="97" t="s">
        <v>998</v>
      </c>
      <c r="C809" s="97"/>
      <c r="D809" s="110" t="s">
        <v>1259</v>
      </c>
      <c r="E809" s="110" t="s">
        <v>1259</v>
      </c>
      <c r="F809" s="110" t="s">
        <v>1259</v>
      </c>
      <c r="G809" s="110" t="s">
        <v>1259</v>
      </c>
      <c r="H809" s="110" t="s">
        <v>1259</v>
      </c>
      <c r="I809" s="241"/>
      <c r="J809" s="241"/>
      <c r="K809" s="241"/>
      <c r="L809" s="241"/>
      <c r="M809" s="241"/>
      <c r="N809" s="241"/>
      <c r="O809" s="241"/>
      <c r="P809" s="241"/>
      <c r="Q809" s="7"/>
    </row>
    <row r="810" spans="1:17">
      <c r="A810" s="7"/>
      <c r="B810" s="99" t="s">
        <v>1547</v>
      </c>
      <c r="C810" s="100" t="s">
        <v>991</v>
      </c>
      <c r="D810" s="98" t="s">
        <v>1632</v>
      </c>
      <c r="E810" s="98" t="s">
        <v>1633</v>
      </c>
      <c r="F810" s="98" t="s">
        <v>1634</v>
      </c>
      <c r="G810" s="98" t="s">
        <v>1635</v>
      </c>
      <c r="H810" s="98" t="s">
        <v>1636</v>
      </c>
      <c r="I810" s="241"/>
      <c r="J810" s="241"/>
      <c r="K810" s="241"/>
      <c r="L810" s="241"/>
      <c r="M810" s="241"/>
      <c r="N810" s="241"/>
      <c r="O810" s="241"/>
      <c r="P810" s="241"/>
      <c r="Q810" s="7"/>
    </row>
    <row r="811" spans="1:17">
      <c r="A811" s="7"/>
      <c r="B811" s="97" t="s">
        <v>1553</v>
      </c>
      <c r="C811" s="101" t="s">
        <v>1010</v>
      </c>
      <c r="D811" s="109" t="s">
        <v>1667</v>
      </c>
      <c r="E811" s="109" t="s">
        <v>1668</v>
      </c>
      <c r="F811" s="109" t="s">
        <v>1657</v>
      </c>
      <c r="G811" s="109" t="s">
        <v>1658</v>
      </c>
      <c r="H811" s="109" t="s">
        <v>1658</v>
      </c>
      <c r="I811" s="241"/>
      <c r="J811" s="241"/>
      <c r="K811" s="241"/>
      <c r="L811" s="241"/>
      <c r="M811" s="241"/>
      <c r="N811" s="241"/>
      <c r="O811" s="241"/>
      <c r="P811" s="241"/>
      <c r="Q811" s="7"/>
    </row>
    <row r="812" spans="1:17">
      <c r="A812" s="7"/>
      <c r="B812" s="97" t="s">
        <v>1061</v>
      </c>
      <c r="C812" s="98" t="s">
        <v>1062</v>
      </c>
      <c r="D812" s="98">
        <v>50</v>
      </c>
      <c r="E812" s="98">
        <v>70</v>
      </c>
      <c r="F812" s="98">
        <v>100</v>
      </c>
      <c r="G812" s="98">
        <v>140</v>
      </c>
      <c r="H812" s="98">
        <v>180</v>
      </c>
      <c r="I812" s="241"/>
      <c r="J812" s="241"/>
      <c r="K812" s="241"/>
      <c r="L812" s="241"/>
      <c r="M812" s="241"/>
      <c r="N812" s="241"/>
      <c r="O812" s="241"/>
      <c r="P812" s="241"/>
      <c r="Q812" s="7"/>
    </row>
    <row r="813" spans="1:17" ht="29.25" customHeight="1">
      <c r="A813" s="7"/>
      <c r="B813" s="102" t="s">
        <v>1560</v>
      </c>
      <c r="C813" s="98" t="s">
        <v>1058</v>
      </c>
      <c r="D813" s="111" t="s">
        <v>1561</v>
      </c>
      <c r="E813" s="111" t="s">
        <v>1561</v>
      </c>
      <c r="F813" s="111" t="s">
        <v>1561</v>
      </c>
      <c r="G813" s="111" t="s">
        <v>1561</v>
      </c>
      <c r="H813" s="111" t="s">
        <v>1561</v>
      </c>
      <c r="I813" s="241"/>
      <c r="J813" s="241"/>
      <c r="K813" s="241"/>
      <c r="L813" s="241"/>
      <c r="M813" s="241"/>
      <c r="N813" s="241"/>
      <c r="O813" s="241"/>
      <c r="P813" s="241"/>
      <c r="Q813" s="7"/>
    </row>
    <row r="814" spans="1:17" ht="29.25" customHeight="1">
      <c r="A814" s="7"/>
      <c r="B814" s="102" t="s">
        <v>1562</v>
      </c>
      <c r="C814" s="98" t="s">
        <v>1058</v>
      </c>
      <c r="D814" s="111" t="s">
        <v>1561</v>
      </c>
      <c r="E814" s="111" t="s">
        <v>1561</v>
      </c>
      <c r="F814" s="111" t="s">
        <v>1561</v>
      </c>
      <c r="G814" s="111" t="s">
        <v>1561</v>
      </c>
      <c r="H814" s="111" t="s">
        <v>1561</v>
      </c>
      <c r="I814" s="241"/>
      <c r="J814" s="241"/>
      <c r="K814" s="241"/>
      <c r="L814" s="241"/>
      <c r="M814" s="241"/>
      <c r="N814" s="241"/>
      <c r="O814" s="241"/>
      <c r="P814" s="241"/>
      <c r="Q814" s="7"/>
    </row>
    <row r="815" spans="1:17" ht="29.25" customHeight="1">
      <c r="A815" s="7"/>
      <c r="B815" s="102" t="s">
        <v>1563</v>
      </c>
      <c r="C815" s="98" t="s">
        <v>1058</v>
      </c>
      <c r="D815" s="111" t="s">
        <v>1564</v>
      </c>
      <c r="E815" s="111" t="s">
        <v>1564</v>
      </c>
      <c r="F815" s="111" t="s">
        <v>1564</v>
      </c>
      <c r="G815" s="111" t="s">
        <v>1564</v>
      </c>
      <c r="H815" s="111" t="s">
        <v>1564</v>
      </c>
      <c r="I815" s="241"/>
      <c r="J815" s="241"/>
      <c r="K815" s="241"/>
      <c r="L815" s="241"/>
      <c r="M815" s="241"/>
      <c r="N815" s="241"/>
      <c r="O815" s="241"/>
      <c r="P815" s="241"/>
      <c r="Q815" s="7"/>
    </row>
    <row r="816" spans="1:17" ht="29.25" customHeight="1">
      <c r="A816" s="7"/>
      <c r="B816" s="102" t="s">
        <v>1565</v>
      </c>
      <c r="C816" s="98" t="s">
        <v>1058</v>
      </c>
      <c r="D816" s="111" t="s">
        <v>1566</v>
      </c>
      <c r="E816" s="111" t="s">
        <v>1566</v>
      </c>
      <c r="F816" s="111" t="s">
        <v>1566</v>
      </c>
      <c r="G816" s="111" t="s">
        <v>1566</v>
      </c>
      <c r="H816" s="111" t="s">
        <v>1566</v>
      </c>
      <c r="I816" s="241"/>
      <c r="J816" s="241"/>
      <c r="K816" s="241"/>
      <c r="L816" s="241"/>
      <c r="M816" s="241"/>
      <c r="N816" s="241"/>
      <c r="O816" s="241"/>
      <c r="P816" s="241"/>
      <c r="Q816" s="7"/>
    </row>
    <row r="817" spans="1:17">
      <c r="A817" s="7"/>
      <c r="B817" s="99" t="s">
        <v>1051</v>
      </c>
      <c r="C817" s="100" t="s">
        <v>1052</v>
      </c>
      <c r="D817" s="112">
        <v>20</v>
      </c>
      <c r="E817" s="112">
        <v>30</v>
      </c>
      <c r="F817" s="112">
        <v>30</v>
      </c>
      <c r="G817" s="112">
        <v>50</v>
      </c>
      <c r="H817" s="112">
        <v>50</v>
      </c>
      <c r="I817" s="241"/>
      <c r="J817" s="241"/>
      <c r="K817" s="241"/>
      <c r="L817" s="241"/>
      <c r="M817" s="241"/>
      <c r="N817" s="241"/>
      <c r="O817" s="241"/>
      <c r="P817" s="241"/>
      <c r="Q817" s="7"/>
    </row>
    <row r="818" spans="1:17">
      <c r="A818" s="7"/>
      <c r="B818" s="99" t="s">
        <v>1054</v>
      </c>
      <c r="C818" s="100" t="s">
        <v>1052</v>
      </c>
      <c r="D818" s="100">
        <v>15</v>
      </c>
      <c r="E818" s="100">
        <v>15</v>
      </c>
      <c r="F818" s="98">
        <v>20</v>
      </c>
      <c r="G818" s="100">
        <v>30</v>
      </c>
      <c r="H818" s="100">
        <v>30</v>
      </c>
      <c r="I818" s="241"/>
      <c r="J818" s="241"/>
      <c r="K818" s="241"/>
      <c r="L818" s="241"/>
      <c r="M818" s="241"/>
      <c r="N818" s="241"/>
      <c r="O818" s="241"/>
      <c r="P818" s="241"/>
      <c r="Q818" s="7"/>
    </row>
    <row r="819" spans="1:17">
      <c r="A819" s="7"/>
      <c r="B819" s="99" t="s">
        <v>1642</v>
      </c>
      <c r="C819" s="100" t="s">
        <v>1045</v>
      </c>
      <c r="D819" s="103" t="s">
        <v>1669</v>
      </c>
      <c r="E819" s="103" t="s">
        <v>1670</v>
      </c>
      <c r="F819" s="103" t="s">
        <v>1670</v>
      </c>
      <c r="G819" s="103" t="s">
        <v>1671</v>
      </c>
      <c r="H819" s="103" t="s">
        <v>1671</v>
      </c>
      <c r="I819" s="241"/>
      <c r="J819" s="241"/>
      <c r="K819" s="241"/>
      <c r="L819" s="241"/>
      <c r="M819" s="241"/>
      <c r="N819" s="241"/>
      <c r="O819" s="241"/>
      <c r="P819" s="241"/>
      <c r="Q819" s="7"/>
    </row>
    <row r="820" spans="1:17">
      <c r="A820" s="7"/>
      <c r="B820" s="99" t="s">
        <v>1672</v>
      </c>
      <c r="C820" s="100" t="s">
        <v>1045</v>
      </c>
      <c r="D820" s="103" t="s">
        <v>1673</v>
      </c>
      <c r="E820" s="103" t="s">
        <v>1674</v>
      </c>
      <c r="F820" s="103" t="s">
        <v>1674</v>
      </c>
      <c r="G820" s="103" t="s">
        <v>1674</v>
      </c>
      <c r="H820" s="103" t="s">
        <v>1674</v>
      </c>
      <c r="I820" s="241"/>
      <c r="J820" s="241"/>
      <c r="K820" s="241"/>
      <c r="L820" s="241"/>
      <c r="M820" s="241"/>
      <c r="N820" s="241"/>
      <c r="O820" s="241"/>
      <c r="P820" s="241"/>
      <c r="Q820" s="7"/>
    </row>
    <row r="821" spans="1:17">
      <c r="A821" s="7"/>
      <c r="B821" s="99" t="s">
        <v>1645</v>
      </c>
      <c r="C821" s="100" t="s">
        <v>1045</v>
      </c>
      <c r="D821" s="113" t="s">
        <v>1646</v>
      </c>
      <c r="E821" s="109" t="s">
        <v>1647</v>
      </c>
      <c r="F821" s="113" t="s">
        <v>1648</v>
      </c>
      <c r="G821" s="113" t="s">
        <v>1649</v>
      </c>
      <c r="H821" s="113" t="s">
        <v>1649</v>
      </c>
      <c r="I821" s="241"/>
      <c r="J821" s="241"/>
      <c r="K821" s="241"/>
      <c r="L821" s="241"/>
      <c r="M821" s="241"/>
      <c r="N821" s="241"/>
      <c r="O821" s="241"/>
      <c r="P821" s="241"/>
      <c r="Q821" s="7"/>
    </row>
    <row r="822" spans="1:17">
      <c r="A822" s="7"/>
      <c r="B822" s="99" t="s">
        <v>1576</v>
      </c>
      <c r="C822" s="100" t="s">
        <v>1079</v>
      </c>
      <c r="D822" s="103">
        <v>18</v>
      </c>
      <c r="E822" s="103">
        <v>24</v>
      </c>
      <c r="F822" s="103">
        <v>26.5</v>
      </c>
      <c r="G822" s="103">
        <v>26.5</v>
      </c>
      <c r="H822" s="103">
        <v>26.5</v>
      </c>
      <c r="I822" s="241"/>
      <c r="J822" s="241"/>
      <c r="K822" s="241"/>
      <c r="L822" s="241"/>
      <c r="M822" s="241"/>
      <c r="N822" s="241"/>
      <c r="O822" s="241"/>
      <c r="P822" s="241"/>
      <c r="Q822" s="7"/>
    </row>
    <row r="823" spans="1:17">
      <c r="A823" s="7"/>
      <c r="B823" s="99" t="s">
        <v>1623</v>
      </c>
      <c r="C823" s="100" t="s">
        <v>1079</v>
      </c>
      <c r="D823" s="108">
        <v>3</v>
      </c>
      <c r="E823" s="108">
        <v>5</v>
      </c>
      <c r="F823" s="108">
        <v>5</v>
      </c>
      <c r="G823" s="108">
        <v>5</v>
      </c>
      <c r="H823" s="108">
        <v>5</v>
      </c>
      <c r="I823" s="241"/>
      <c r="J823" s="241"/>
      <c r="K823" s="241"/>
      <c r="L823" s="241"/>
      <c r="M823" s="241"/>
      <c r="N823" s="241"/>
      <c r="O823" s="241"/>
      <c r="P823" s="241"/>
      <c r="Q823" s="7"/>
    </row>
    <row r="824" spans="1:17">
      <c r="A824" s="7"/>
      <c r="B824" s="99" t="s">
        <v>1577</v>
      </c>
      <c r="C824" s="100" t="s">
        <v>1079</v>
      </c>
      <c r="D824" s="103">
        <v>42</v>
      </c>
      <c r="E824" s="109">
        <v>50</v>
      </c>
      <c r="F824" s="103">
        <v>69</v>
      </c>
      <c r="G824" s="103">
        <v>101</v>
      </c>
      <c r="H824" s="103">
        <v>102</v>
      </c>
      <c r="I824" s="241"/>
      <c r="J824" s="241"/>
      <c r="K824" s="241"/>
      <c r="L824" s="241"/>
      <c r="M824" s="241"/>
      <c r="N824" s="241"/>
      <c r="O824" s="241"/>
      <c r="P824" s="241"/>
      <c r="Q824" s="7"/>
    </row>
    <row r="825" spans="1:17">
      <c r="A825" s="7"/>
      <c r="B825" s="116"/>
      <c r="C825" s="117"/>
      <c r="D825" s="118"/>
      <c r="E825" s="119"/>
      <c r="F825" s="118"/>
      <c r="G825" s="118"/>
      <c r="H825" s="118"/>
      <c r="I825" s="241"/>
      <c r="J825" s="241"/>
      <c r="K825" s="241"/>
      <c r="L825" s="241"/>
      <c r="M825" s="241"/>
      <c r="N825" s="241"/>
      <c r="O825" s="241"/>
      <c r="P825" s="241"/>
      <c r="Q825" s="7"/>
    </row>
    <row r="826" spans="1:17">
      <c r="A826" s="7"/>
      <c r="B826" s="450" t="s">
        <v>9</v>
      </c>
      <c r="C826" s="393"/>
      <c r="D826" s="393"/>
      <c r="E826" s="393"/>
      <c r="F826" s="393"/>
      <c r="G826" s="393"/>
      <c r="H826" s="393"/>
      <c r="I826" s="393"/>
      <c r="J826" s="393"/>
      <c r="K826" s="393"/>
      <c r="L826" s="393"/>
      <c r="M826" s="393"/>
      <c r="N826" s="393"/>
      <c r="O826" s="393"/>
      <c r="P826" s="393"/>
      <c r="Q826" s="7"/>
    </row>
    <row r="827" spans="1:17">
      <c r="A827" s="7"/>
      <c r="B827" s="116"/>
      <c r="C827" s="117"/>
      <c r="D827" s="118"/>
      <c r="E827" s="119"/>
      <c r="F827" s="118"/>
      <c r="G827" s="118"/>
      <c r="H827" s="118"/>
      <c r="I827" s="241"/>
      <c r="J827" s="241"/>
      <c r="K827" s="241"/>
      <c r="L827" s="241"/>
      <c r="M827" s="241"/>
      <c r="N827" s="241"/>
      <c r="O827" s="241"/>
      <c r="P827" s="241"/>
      <c r="Q827" s="7"/>
    </row>
    <row r="828" spans="1:17" ht="15.75" customHeight="1">
      <c r="A828" s="7"/>
      <c r="B828" s="451" t="s">
        <v>1675</v>
      </c>
      <c r="C828" s="393"/>
      <c r="D828" s="393"/>
      <c r="E828" s="393"/>
      <c r="F828" s="393"/>
      <c r="G828" s="393"/>
      <c r="H828" s="393"/>
      <c r="I828" s="393"/>
      <c r="J828" s="393"/>
      <c r="K828" s="393"/>
      <c r="L828" s="393"/>
      <c r="M828" s="393"/>
      <c r="N828" s="393"/>
      <c r="Q828" s="7"/>
    </row>
    <row r="829" spans="1:17">
      <c r="A829" s="7"/>
      <c r="B829" s="120" t="s">
        <v>23</v>
      </c>
      <c r="C829" s="121" t="s">
        <v>107</v>
      </c>
      <c r="D829" s="121" t="s">
        <v>1676</v>
      </c>
      <c r="E829" s="121" t="s">
        <v>1677</v>
      </c>
      <c r="F829" s="121" t="s">
        <v>103</v>
      </c>
      <c r="G829" s="121" t="s">
        <v>1678</v>
      </c>
      <c r="H829" s="121" t="s">
        <v>113</v>
      </c>
      <c r="I829" s="121" t="s">
        <v>1679</v>
      </c>
      <c r="J829" s="121" t="s">
        <v>95</v>
      </c>
      <c r="K829" s="121" t="s">
        <v>1680</v>
      </c>
      <c r="L829" s="121" t="s">
        <v>99</v>
      </c>
      <c r="M829" s="121" t="s">
        <v>111</v>
      </c>
      <c r="N829" s="121" t="s">
        <v>1681</v>
      </c>
      <c r="Q829" s="7"/>
    </row>
    <row r="830" spans="1:17">
      <c r="A830" s="7"/>
      <c r="B830" s="122" t="s">
        <v>538</v>
      </c>
      <c r="C830" s="123" t="s">
        <v>1682</v>
      </c>
      <c r="D830" s="123" t="s">
        <v>1682</v>
      </c>
      <c r="E830" s="112" t="s">
        <v>1683</v>
      </c>
      <c r="F830" s="112" t="s">
        <v>1684</v>
      </c>
      <c r="G830" s="123" t="s">
        <v>1684</v>
      </c>
      <c r="H830" s="123" t="s">
        <v>1685</v>
      </c>
      <c r="I830" s="112" t="s">
        <v>1683</v>
      </c>
      <c r="J830" s="112" t="s">
        <v>1684</v>
      </c>
      <c r="K830" s="112" t="s">
        <v>1683</v>
      </c>
      <c r="L830" s="112" t="s">
        <v>1684</v>
      </c>
      <c r="M830" s="112" t="s">
        <v>1684</v>
      </c>
      <c r="N830" s="112" t="s">
        <v>1685</v>
      </c>
      <c r="Q830" s="7"/>
    </row>
    <row r="831" spans="1:17">
      <c r="A831" s="7"/>
      <c r="B831" s="124" t="s">
        <v>795</v>
      </c>
      <c r="C831" s="123">
        <v>40</v>
      </c>
      <c r="D831" s="123">
        <v>40</v>
      </c>
      <c r="E831" s="112">
        <v>40</v>
      </c>
      <c r="F831" s="112">
        <v>40</v>
      </c>
      <c r="G831" s="112">
        <v>110</v>
      </c>
      <c r="H831" s="123">
        <v>25</v>
      </c>
      <c r="I831" s="112">
        <v>40</v>
      </c>
      <c r="J831" s="112">
        <v>40</v>
      </c>
      <c r="K831" s="112">
        <v>40</v>
      </c>
      <c r="L831" s="112">
        <v>40</v>
      </c>
      <c r="M831" s="112">
        <v>40</v>
      </c>
      <c r="N831" s="112">
        <v>30</v>
      </c>
      <c r="Q831" s="7"/>
    </row>
    <row r="832" spans="1:17">
      <c r="A832" s="7"/>
      <c r="B832" s="125" t="s">
        <v>532</v>
      </c>
      <c r="C832" s="112" t="s">
        <v>533</v>
      </c>
      <c r="D832" s="112" t="s">
        <v>533</v>
      </c>
      <c r="E832" s="112" t="s">
        <v>533</v>
      </c>
      <c r="F832" s="112" t="s">
        <v>533</v>
      </c>
      <c r="G832" s="112" t="s">
        <v>533</v>
      </c>
      <c r="H832" s="112" t="s">
        <v>533</v>
      </c>
      <c r="I832" s="112" t="s">
        <v>533</v>
      </c>
      <c r="J832" s="112" t="s">
        <v>533</v>
      </c>
      <c r="K832" s="112" t="s">
        <v>533</v>
      </c>
      <c r="L832" s="112" t="s">
        <v>533</v>
      </c>
      <c r="M832" s="112" t="s">
        <v>533</v>
      </c>
      <c r="N832" s="112" t="s">
        <v>533</v>
      </c>
      <c r="Q832" s="7"/>
    </row>
    <row r="833" spans="1:17">
      <c r="A833" s="7"/>
      <c r="B833" s="125" t="s">
        <v>798</v>
      </c>
      <c r="C833" s="112">
        <v>0.18</v>
      </c>
      <c r="D833" s="112">
        <v>0.18</v>
      </c>
      <c r="E833" s="112">
        <v>0.18</v>
      </c>
      <c r="F833" s="112">
        <v>0.18</v>
      </c>
      <c r="G833" s="112">
        <v>0.47</v>
      </c>
      <c r="H833" s="112">
        <v>0.12</v>
      </c>
      <c r="I833" s="112">
        <v>0.18</v>
      </c>
      <c r="J833" s="112">
        <v>0.18</v>
      </c>
      <c r="K833" s="112">
        <v>0.18</v>
      </c>
      <c r="L833" s="112">
        <v>0.18</v>
      </c>
      <c r="M833" s="112">
        <v>0.18</v>
      </c>
      <c r="N833" s="112">
        <v>0.14000000000000001</v>
      </c>
      <c r="Q833" s="7"/>
    </row>
    <row r="834" spans="1:17">
      <c r="A834" s="7"/>
      <c r="B834" s="125" t="s">
        <v>915</v>
      </c>
      <c r="C834" s="112">
        <v>1800</v>
      </c>
      <c r="D834" s="112">
        <v>1800</v>
      </c>
      <c r="E834" s="112">
        <v>1800</v>
      </c>
      <c r="F834" s="112">
        <v>1800</v>
      </c>
      <c r="G834" s="112">
        <v>6000</v>
      </c>
      <c r="H834" s="112">
        <v>800</v>
      </c>
      <c r="I834" s="112">
        <v>1800</v>
      </c>
      <c r="J834" s="112">
        <v>1800</v>
      </c>
      <c r="K834" s="112">
        <v>1800</v>
      </c>
      <c r="L834" s="112">
        <v>1800</v>
      </c>
      <c r="M834" s="112">
        <v>1800</v>
      </c>
      <c r="N834" s="112">
        <v>1500</v>
      </c>
      <c r="Q834" s="7"/>
    </row>
    <row r="835" spans="1:17">
      <c r="A835" s="7"/>
      <c r="B835" s="125" t="s">
        <v>1686</v>
      </c>
      <c r="C835" s="112">
        <v>125</v>
      </c>
      <c r="D835" s="112">
        <v>125</v>
      </c>
      <c r="E835" s="112">
        <v>125</v>
      </c>
      <c r="F835" s="112">
        <v>125</v>
      </c>
      <c r="G835" s="112">
        <v>55</v>
      </c>
      <c r="H835" s="112">
        <v>40</v>
      </c>
      <c r="I835" s="112">
        <v>125</v>
      </c>
      <c r="J835" s="112">
        <v>125</v>
      </c>
      <c r="K835" s="112">
        <v>125</v>
      </c>
      <c r="L835" s="112">
        <v>125</v>
      </c>
      <c r="M835" s="112">
        <v>125</v>
      </c>
      <c r="N835" s="112">
        <v>45.5</v>
      </c>
      <c r="Q835" s="7"/>
    </row>
    <row r="836" spans="1:17">
      <c r="A836" s="7"/>
      <c r="B836" s="125" t="s">
        <v>1687</v>
      </c>
      <c r="C836" s="112">
        <v>70</v>
      </c>
      <c r="D836" s="112">
        <v>70</v>
      </c>
      <c r="E836" s="112">
        <v>70</v>
      </c>
      <c r="F836" s="112">
        <v>70</v>
      </c>
      <c r="G836" s="112" t="s">
        <v>584</v>
      </c>
      <c r="H836" s="112">
        <v>70</v>
      </c>
      <c r="I836" s="112">
        <v>70</v>
      </c>
      <c r="J836" s="112">
        <v>70</v>
      </c>
      <c r="K836" s="112">
        <v>70</v>
      </c>
      <c r="L836" s="112">
        <v>70</v>
      </c>
      <c r="M836" s="112">
        <v>70</v>
      </c>
      <c r="N836" s="112">
        <v>70</v>
      </c>
      <c r="Q836" s="7"/>
    </row>
    <row r="837" spans="1:17">
      <c r="A837" s="7"/>
      <c r="B837" s="125" t="s">
        <v>1688</v>
      </c>
      <c r="C837" s="112" t="s">
        <v>1689</v>
      </c>
      <c r="D837" s="112" t="s">
        <v>1689</v>
      </c>
      <c r="E837" s="112" t="s">
        <v>1689</v>
      </c>
      <c r="F837" s="112" t="s">
        <v>1689</v>
      </c>
      <c r="G837" s="112" t="s">
        <v>1690</v>
      </c>
      <c r="H837" s="112" t="s">
        <v>1689</v>
      </c>
      <c r="I837" s="112" t="s">
        <v>1689</v>
      </c>
      <c r="J837" s="112" t="s">
        <v>1689</v>
      </c>
      <c r="K837" s="112" t="s">
        <v>1689</v>
      </c>
      <c r="L837" s="112" t="s">
        <v>1689</v>
      </c>
      <c r="M837" s="112" t="s">
        <v>1689</v>
      </c>
      <c r="N837" s="112" t="s">
        <v>1689</v>
      </c>
      <c r="Q837" s="7"/>
    </row>
    <row r="838" spans="1:17">
      <c r="A838" s="7"/>
      <c r="B838" s="125" t="s">
        <v>1691</v>
      </c>
      <c r="C838" s="112" t="s">
        <v>584</v>
      </c>
      <c r="D838" s="112" t="s">
        <v>584</v>
      </c>
      <c r="E838" s="112" t="s">
        <v>1692</v>
      </c>
      <c r="F838" s="112" t="s">
        <v>1692</v>
      </c>
      <c r="G838" s="112" t="s">
        <v>584</v>
      </c>
      <c r="H838" s="112" t="s">
        <v>584</v>
      </c>
      <c r="I838" s="112" t="s">
        <v>584</v>
      </c>
      <c r="J838" s="112" t="s">
        <v>584</v>
      </c>
      <c r="K838" s="112" t="s">
        <v>584</v>
      </c>
      <c r="L838" s="112" t="s">
        <v>584</v>
      </c>
      <c r="M838" s="112" t="s">
        <v>1692</v>
      </c>
      <c r="N838" s="112" t="s">
        <v>584</v>
      </c>
      <c r="Q838" s="7"/>
    </row>
    <row r="839" spans="1:17">
      <c r="A839" s="7"/>
      <c r="B839" s="125" t="s">
        <v>1693</v>
      </c>
      <c r="C839" s="112" t="s">
        <v>583</v>
      </c>
      <c r="D839" s="112" t="s">
        <v>583</v>
      </c>
      <c r="E839" s="112" t="s">
        <v>583</v>
      </c>
      <c r="F839" s="112" t="s">
        <v>583</v>
      </c>
      <c r="G839" s="112" t="s">
        <v>584</v>
      </c>
      <c r="H839" s="112" t="s">
        <v>584</v>
      </c>
      <c r="I839" s="112" t="s">
        <v>583</v>
      </c>
      <c r="J839" s="112" t="s">
        <v>583</v>
      </c>
      <c r="K839" s="112" t="s">
        <v>583</v>
      </c>
      <c r="L839" s="112" t="s">
        <v>583</v>
      </c>
      <c r="M839" s="112" t="s">
        <v>583</v>
      </c>
      <c r="N839" s="112" t="s">
        <v>584</v>
      </c>
      <c r="Q839" s="7"/>
    </row>
    <row r="840" spans="1:17">
      <c r="A840" s="7"/>
      <c r="B840" s="125" t="s">
        <v>1694</v>
      </c>
      <c r="C840" s="112">
        <v>3</v>
      </c>
      <c r="D840" s="112">
        <v>3</v>
      </c>
      <c r="E840" s="112">
        <v>3</v>
      </c>
      <c r="F840" s="112">
        <v>3</v>
      </c>
      <c r="G840" s="112">
        <v>3</v>
      </c>
      <c r="H840" s="112">
        <v>2</v>
      </c>
      <c r="I840" s="112">
        <v>3</v>
      </c>
      <c r="J840" s="112">
        <v>3</v>
      </c>
      <c r="K840" s="112">
        <v>3</v>
      </c>
      <c r="L840" s="112">
        <v>3</v>
      </c>
      <c r="M840" s="112">
        <v>3</v>
      </c>
      <c r="N840" s="112">
        <v>3</v>
      </c>
      <c r="Q840" s="7"/>
    </row>
    <row r="841" spans="1:17">
      <c r="A841" s="7"/>
      <c r="B841" s="125" t="s">
        <v>1695</v>
      </c>
      <c r="C841" s="112" t="s">
        <v>584</v>
      </c>
      <c r="D841" s="112" t="s">
        <v>584</v>
      </c>
      <c r="E841" s="112" t="s">
        <v>583</v>
      </c>
      <c r="F841" s="112" t="s">
        <v>583</v>
      </c>
      <c r="G841" s="112" t="s">
        <v>584</v>
      </c>
      <c r="H841" s="112" t="s">
        <v>584</v>
      </c>
      <c r="I841" s="112" t="s">
        <v>584</v>
      </c>
      <c r="J841" s="112" t="s">
        <v>584</v>
      </c>
      <c r="K841" s="112" t="s">
        <v>584</v>
      </c>
      <c r="L841" s="112" t="s">
        <v>584</v>
      </c>
      <c r="M841" s="112" t="s">
        <v>583</v>
      </c>
      <c r="N841" s="112" t="s">
        <v>584</v>
      </c>
      <c r="Q841" s="7"/>
    </row>
    <row r="842" spans="1:17">
      <c r="A842" s="7"/>
      <c r="B842" s="125" t="s">
        <v>1696</v>
      </c>
      <c r="C842" s="112" t="s">
        <v>583</v>
      </c>
      <c r="D842" s="112" t="s">
        <v>583</v>
      </c>
      <c r="E842" s="112" t="s">
        <v>583</v>
      </c>
      <c r="F842" s="112" t="s">
        <v>583</v>
      </c>
      <c r="G842" s="112" t="s">
        <v>583</v>
      </c>
      <c r="H842" s="112" t="s">
        <v>583</v>
      </c>
      <c r="I842" s="112" t="s">
        <v>583</v>
      </c>
      <c r="J842" s="112" t="s">
        <v>583</v>
      </c>
      <c r="K842" s="112" t="s">
        <v>583</v>
      </c>
      <c r="L842" s="112" t="s">
        <v>583</v>
      </c>
      <c r="M842" s="112" t="s">
        <v>583</v>
      </c>
      <c r="N842" s="112" t="s">
        <v>584</v>
      </c>
      <c r="Q842" s="7"/>
    </row>
    <row r="843" spans="1:17">
      <c r="A843" s="7"/>
      <c r="B843" s="126" t="s">
        <v>1697</v>
      </c>
      <c r="C843" s="112" t="s">
        <v>583</v>
      </c>
      <c r="D843" s="112" t="s">
        <v>583</v>
      </c>
      <c r="E843" s="112" t="s">
        <v>584</v>
      </c>
      <c r="F843" s="112" t="s">
        <v>584</v>
      </c>
      <c r="G843" s="112" t="s">
        <v>584</v>
      </c>
      <c r="H843" s="112" t="s">
        <v>584</v>
      </c>
      <c r="I843" s="112" t="s">
        <v>583</v>
      </c>
      <c r="J843" s="112" t="s">
        <v>583</v>
      </c>
      <c r="K843" s="112" t="s">
        <v>583</v>
      </c>
      <c r="L843" s="112" t="s">
        <v>583</v>
      </c>
      <c r="M843" s="112" t="s">
        <v>584</v>
      </c>
      <c r="N843" s="112" t="s">
        <v>584</v>
      </c>
      <c r="Q843" s="7"/>
    </row>
    <row r="844" spans="1:17">
      <c r="A844" s="7"/>
      <c r="B844" s="126" t="s">
        <v>1698</v>
      </c>
      <c r="C844" s="112">
        <v>0.1</v>
      </c>
      <c r="D844" s="112">
        <v>0.1</v>
      </c>
      <c r="E844" s="112" t="s">
        <v>584</v>
      </c>
      <c r="F844" s="112" t="s">
        <v>584</v>
      </c>
      <c r="G844" s="112" t="s">
        <v>584</v>
      </c>
      <c r="H844" s="112" t="s">
        <v>584</v>
      </c>
      <c r="I844" s="112">
        <v>0.2</v>
      </c>
      <c r="J844" s="112">
        <v>0.2</v>
      </c>
      <c r="K844" s="112">
        <v>0.2</v>
      </c>
      <c r="L844" s="112">
        <v>0.2</v>
      </c>
      <c r="M844" s="112" t="s">
        <v>584</v>
      </c>
      <c r="N844" s="112" t="s">
        <v>584</v>
      </c>
      <c r="Q844" s="7"/>
    </row>
    <row r="845" spans="1:17" ht="42.75" customHeight="1">
      <c r="A845" s="7"/>
      <c r="B845" s="125" t="s">
        <v>1699</v>
      </c>
      <c r="C845" s="127" t="s">
        <v>1700</v>
      </c>
      <c r="D845" s="127" t="s">
        <v>1700</v>
      </c>
      <c r="E845" s="127" t="s">
        <v>1700</v>
      </c>
      <c r="F845" s="127" t="s">
        <v>1700</v>
      </c>
      <c r="G845" s="127" t="s">
        <v>1701</v>
      </c>
      <c r="H845" s="127" t="s">
        <v>1702</v>
      </c>
      <c r="I845" s="127" t="s">
        <v>1700</v>
      </c>
      <c r="J845" s="127" t="s">
        <v>1700</v>
      </c>
      <c r="K845" s="127" t="s">
        <v>1700</v>
      </c>
      <c r="L845" s="127" t="s">
        <v>1700</v>
      </c>
      <c r="M845" s="127" t="s">
        <v>1703</v>
      </c>
      <c r="N845" s="127" t="s">
        <v>1702</v>
      </c>
      <c r="Q845" s="7"/>
    </row>
    <row r="846" spans="1:17">
      <c r="A846" s="7"/>
      <c r="B846" s="125" t="s">
        <v>1704</v>
      </c>
      <c r="C846" s="108" t="s">
        <v>1705</v>
      </c>
      <c r="D846" s="108" t="s">
        <v>1706</v>
      </c>
      <c r="E846" s="108" t="s">
        <v>1706</v>
      </c>
      <c r="F846" s="108" t="s">
        <v>1706</v>
      </c>
      <c r="G846" s="128" t="s">
        <v>1707</v>
      </c>
      <c r="H846" s="108" t="s">
        <v>1708</v>
      </c>
      <c r="I846" s="108" t="s">
        <v>1705</v>
      </c>
      <c r="J846" s="108" t="s">
        <v>1705</v>
      </c>
      <c r="K846" s="108" t="s">
        <v>1706</v>
      </c>
      <c r="L846" s="108" t="s">
        <v>1706</v>
      </c>
      <c r="M846" s="108" t="s">
        <v>1709</v>
      </c>
      <c r="N846" s="108" t="s">
        <v>1710</v>
      </c>
      <c r="Q846" s="7"/>
    </row>
    <row r="847" spans="1:17">
      <c r="A847" s="7"/>
      <c r="B847" s="125" t="s">
        <v>1711</v>
      </c>
      <c r="C847" s="112">
        <v>2</v>
      </c>
      <c r="D847" s="112">
        <v>1</v>
      </c>
      <c r="E847" s="112">
        <v>1</v>
      </c>
      <c r="F847" s="112">
        <v>1</v>
      </c>
      <c r="G847" s="112">
        <v>1</v>
      </c>
      <c r="H847" s="112">
        <v>2</v>
      </c>
      <c r="I847" s="112">
        <v>2</v>
      </c>
      <c r="J847" s="112">
        <v>2</v>
      </c>
      <c r="K847" s="112">
        <v>1</v>
      </c>
      <c r="L847" s="112">
        <v>1</v>
      </c>
      <c r="M847" s="112">
        <v>1</v>
      </c>
      <c r="N847" s="112">
        <v>2</v>
      </c>
      <c r="Q847" s="7"/>
    </row>
    <row r="848" spans="1:17">
      <c r="A848" s="7"/>
      <c r="B848" s="125" t="s">
        <v>606</v>
      </c>
      <c r="C848" s="112">
        <v>2.25</v>
      </c>
      <c r="D848" s="112">
        <v>2.25</v>
      </c>
      <c r="E848" s="112">
        <v>2.2000000000000002</v>
      </c>
      <c r="F848" s="112">
        <v>2.2000000000000002</v>
      </c>
      <c r="G848" s="112">
        <v>4.7</v>
      </c>
      <c r="H848" s="112">
        <v>1.1499999999999999</v>
      </c>
      <c r="I848" s="112">
        <v>2.2000000000000002</v>
      </c>
      <c r="J848" s="112">
        <v>2.2000000000000002</v>
      </c>
      <c r="K848" s="112">
        <v>2.2000000000000002</v>
      </c>
      <c r="L848" s="112">
        <v>2.2000000000000002</v>
      </c>
      <c r="M848" s="112">
        <v>4</v>
      </c>
      <c r="N848" s="112">
        <v>1.75</v>
      </c>
      <c r="Q848" s="7"/>
    </row>
    <row r="849" spans="1:17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</row>
  </sheetData>
  <mergeCells count="649">
    <mergeCell ref="B826:P826"/>
    <mergeCell ref="B828:N828"/>
    <mergeCell ref="B1:E1"/>
    <mergeCell ref="J804:O804"/>
    <mergeCell ref="J805:O805"/>
    <mergeCell ref="J806:O806"/>
    <mergeCell ref="B807:C807"/>
    <mergeCell ref="J807:O807"/>
    <mergeCell ref="J808:O808"/>
    <mergeCell ref="J798:O798"/>
    <mergeCell ref="J799:O799"/>
    <mergeCell ref="J800:O800"/>
    <mergeCell ref="J801:O801"/>
    <mergeCell ref="J802:O802"/>
    <mergeCell ref="J803:O803"/>
    <mergeCell ref="J775:O775"/>
    <mergeCell ref="B778:C778"/>
    <mergeCell ref="B794:H794"/>
    <mergeCell ref="B795:C795"/>
    <mergeCell ref="J796:O796"/>
    <mergeCell ref="J797:O797"/>
    <mergeCell ref="J769:O769"/>
    <mergeCell ref="J770:O770"/>
    <mergeCell ref="J771:O771"/>
    <mergeCell ref="J772:O772"/>
    <mergeCell ref="J773:O773"/>
    <mergeCell ref="J774:O774"/>
    <mergeCell ref="J746:O746"/>
    <mergeCell ref="B749:C749"/>
    <mergeCell ref="B765:H765"/>
    <mergeCell ref="B766:C766"/>
    <mergeCell ref="J767:O767"/>
    <mergeCell ref="J768:O768"/>
    <mergeCell ref="J740:O740"/>
    <mergeCell ref="J741:O741"/>
    <mergeCell ref="J742:O742"/>
    <mergeCell ref="J743:O743"/>
    <mergeCell ref="J744:O744"/>
    <mergeCell ref="J745:O745"/>
    <mergeCell ref="J716:O716"/>
    <mergeCell ref="B734:J734"/>
    <mergeCell ref="B736:H736"/>
    <mergeCell ref="B737:C737"/>
    <mergeCell ref="J738:O738"/>
    <mergeCell ref="J739:O739"/>
    <mergeCell ref="J710:O710"/>
    <mergeCell ref="J711:O711"/>
    <mergeCell ref="J712:O712"/>
    <mergeCell ref="J713:O713"/>
    <mergeCell ref="J714:O714"/>
    <mergeCell ref="B715:C715"/>
    <mergeCell ref="J715:O715"/>
    <mergeCell ref="J704:O704"/>
    <mergeCell ref="J705:O705"/>
    <mergeCell ref="J706:O706"/>
    <mergeCell ref="J707:O707"/>
    <mergeCell ref="J708:O708"/>
    <mergeCell ref="J709:O709"/>
    <mergeCell ref="J681:O681"/>
    <mergeCell ref="J682:O682"/>
    <mergeCell ref="J683:O683"/>
    <mergeCell ref="B686:C686"/>
    <mergeCell ref="B702:H702"/>
    <mergeCell ref="B703:C703"/>
    <mergeCell ref="J675:O675"/>
    <mergeCell ref="J676:O676"/>
    <mergeCell ref="J677:O677"/>
    <mergeCell ref="J678:O678"/>
    <mergeCell ref="J679:O679"/>
    <mergeCell ref="J680:O680"/>
    <mergeCell ref="J654:O654"/>
    <mergeCell ref="J655:O655"/>
    <mergeCell ref="J656:O656"/>
    <mergeCell ref="B657:C657"/>
    <mergeCell ref="B673:H673"/>
    <mergeCell ref="B674:C674"/>
    <mergeCell ref="J648:O648"/>
    <mergeCell ref="J649:O649"/>
    <mergeCell ref="J650:O650"/>
    <mergeCell ref="J651:O651"/>
    <mergeCell ref="J652:O652"/>
    <mergeCell ref="J653:O653"/>
    <mergeCell ref="B636:C637"/>
    <mergeCell ref="B638:C639"/>
    <mergeCell ref="B640:C641"/>
    <mergeCell ref="B643:M643"/>
    <mergeCell ref="B644:H644"/>
    <mergeCell ref="B645:C645"/>
    <mergeCell ref="B628:J628"/>
    <mergeCell ref="B629:D629"/>
    <mergeCell ref="B630:D630"/>
    <mergeCell ref="B631:C632"/>
    <mergeCell ref="B633:D633"/>
    <mergeCell ref="B634:C635"/>
    <mergeCell ref="B621:D621"/>
    <mergeCell ref="B622:J622"/>
    <mergeCell ref="B623:C624"/>
    <mergeCell ref="B625:E625"/>
    <mergeCell ref="B626:D626"/>
    <mergeCell ref="B627:E627"/>
    <mergeCell ref="B615:D615"/>
    <mergeCell ref="B616:E616"/>
    <mergeCell ref="B617:D617"/>
    <mergeCell ref="B618:D618"/>
    <mergeCell ref="B619:E619"/>
    <mergeCell ref="B620:D620"/>
    <mergeCell ref="B609:E609"/>
    <mergeCell ref="B610:E610"/>
    <mergeCell ref="B611:D611"/>
    <mergeCell ref="B612:D612"/>
    <mergeCell ref="B613:J613"/>
    <mergeCell ref="B614:D614"/>
    <mergeCell ref="B602:C603"/>
    <mergeCell ref="B604:J604"/>
    <mergeCell ref="B605:E605"/>
    <mergeCell ref="B606:D606"/>
    <mergeCell ref="B607:D607"/>
    <mergeCell ref="B608:C608"/>
    <mergeCell ref="D608:E608"/>
    <mergeCell ref="B594:C596"/>
    <mergeCell ref="B597:D597"/>
    <mergeCell ref="B598:J598"/>
    <mergeCell ref="B599:E599"/>
    <mergeCell ref="F599:J599"/>
    <mergeCell ref="B600:C601"/>
    <mergeCell ref="B586:E586"/>
    <mergeCell ref="B587:E587"/>
    <mergeCell ref="B588:E588"/>
    <mergeCell ref="B589:E589"/>
    <mergeCell ref="B590:D591"/>
    <mergeCell ref="B592:D593"/>
    <mergeCell ref="B574:C575"/>
    <mergeCell ref="B576:C577"/>
    <mergeCell ref="B578:C579"/>
    <mergeCell ref="B580:C581"/>
    <mergeCell ref="B583:K583"/>
    <mergeCell ref="B585:E585"/>
    <mergeCell ref="B567:E567"/>
    <mergeCell ref="B568:K568"/>
    <mergeCell ref="B569:D569"/>
    <mergeCell ref="B570:D570"/>
    <mergeCell ref="B571:C572"/>
    <mergeCell ref="B573:D573"/>
    <mergeCell ref="B560:D560"/>
    <mergeCell ref="B561:D561"/>
    <mergeCell ref="B562:K562"/>
    <mergeCell ref="B563:C564"/>
    <mergeCell ref="B565:E565"/>
    <mergeCell ref="B566:D566"/>
    <mergeCell ref="B554:D554"/>
    <mergeCell ref="B555:D555"/>
    <mergeCell ref="B556:E556"/>
    <mergeCell ref="B557:D557"/>
    <mergeCell ref="B558:D558"/>
    <mergeCell ref="B559:E559"/>
    <mergeCell ref="B549:E549"/>
    <mergeCell ref="B550:E550"/>
    <mergeCell ref="F550:K550"/>
    <mergeCell ref="B551:D551"/>
    <mergeCell ref="B552:D552"/>
    <mergeCell ref="B553:K553"/>
    <mergeCell ref="B542:C543"/>
    <mergeCell ref="B544:K544"/>
    <mergeCell ref="B545:E545"/>
    <mergeCell ref="B546:D546"/>
    <mergeCell ref="B547:D547"/>
    <mergeCell ref="B548:C548"/>
    <mergeCell ref="D548:E548"/>
    <mergeCell ref="B534:C536"/>
    <mergeCell ref="B537:D537"/>
    <mergeCell ref="B538:K538"/>
    <mergeCell ref="B539:E539"/>
    <mergeCell ref="F539:K539"/>
    <mergeCell ref="B540:C541"/>
    <mergeCell ref="J530:J531"/>
    <mergeCell ref="K530:K531"/>
    <mergeCell ref="B532:D533"/>
    <mergeCell ref="E532:E533"/>
    <mergeCell ref="F532:F533"/>
    <mergeCell ref="G532:G533"/>
    <mergeCell ref="H532:H533"/>
    <mergeCell ref="I532:I533"/>
    <mergeCell ref="J532:J533"/>
    <mergeCell ref="K532:K533"/>
    <mergeCell ref="B530:D531"/>
    <mergeCell ref="E530:E531"/>
    <mergeCell ref="F530:F531"/>
    <mergeCell ref="G530:G531"/>
    <mergeCell ref="H530:H531"/>
    <mergeCell ref="I530:I531"/>
    <mergeCell ref="B523:K523"/>
    <mergeCell ref="B525:E525"/>
    <mergeCell ref="B526:E526"/>
    <mergeCell ref="B527:E527"/>
    <mergeCell ref="B528:E528"/>
    <mergeCell ref="B529:E529"/>
    <mergeCell ref="B513:D513"/>
    <mergeCell ref="B514:E514"/>
    <mergeCell ref="B515:C516"/>
    <mergeCell ref="B517:D517"/>
    <mergeCell ref="B518:C519"/>
    <mergeCell ref="B520:C521"/>
    <mergeCell ref="B506:C507"/>
    <mergeCell ref="B508:E508"/>
    <mergeCell ref="B509:D509"/>
    <mergeCell ref="B510:E510"/>
    <mergeCell ref="B511:H511"/>
    <mergeCell ref="B512:D512"/>
    <mergeCell ref="B500:D500"/>
    <mergeCell ref="B501:D501"/>
    <mergeCell ref="B502:E502"/>
    <mergeCell ref="B503:D503"/>
    <mergeCell ref="B504:D504"/>
    <mergeCell ref="B505:H505"/>
    <mergeCell ref="B494:E494"/>
    <mergeCell ref="B495:D495"/>
    <mergeCell ref="B496:D496"/>
    <mergeCell ref="B497:H497"/>
    <mergeCell ref="B498:D498"/>
    <mergeCell ref="B499:E499"/>
    <mergeCell ref="B486:C487"/>
    <mergeCell ref="B488:C489"/>
    <mergeCell ref="B490:H490"/>
    <mergeCell ref="B491:D491"/>
    <mergeCell ref="B492:D492"/>
    <mergeCell ref="B493:C493"/>
    <mergeCell ref="D493:E493"/>
    <mergeCell ref="B476:D477"/>
    <mergeCell ref="B478:D479"/>
    <mergeCell ref="B480:C482"/>
    <mergeCell ref="B483:D483"/>
    <mergeCell ref="B484:H484"/>
    <mergeCell ref="B485:E485"/>
    <mergeCell ref="F485:H485"/>
    <mergeCell ref="B469:K469"/>
    <mergeCell ref="B471:E471"/>
    <mergeCell ref="B472:E472"/>
    <mergeCell ref="B473:E473"/>
    <mergeCell ref="B474:E474"/>
    <mergeCell ref="B475:E475"/>
    <mergeCell ref="B457:D457"/>
    <mergeCell ref="B458:E458"/>
    <mergeCell ref="B459:C460"/>
    <mergeCell ref="B461:D461"/>
    <mergeCell ref="B462:C463"/>
    <mergeCell ref="B464:C465"/>
    <mergeCell ref="B450:C451"/>
    <mergeCell ref="B452:E452"/>
    <mergeCell ref="B453:D453"/>
    <mergeCell ref="B454:E454"/>
    <mergeCell ref="B455:H455"/>
    <mergeCell ref="B456:D456"/>
    <mergeCell ref="B444:D444"/>
    <mergeCell ref="B445:D445"/>
    <mergeCell ref="B446:E446"/>
    <mergeCell ref="B447:D447"/>
    <mergeCell ref="B448:D448"/>
    <mergeCell ref="B449:H449"/>
    <mergeCell ref="B438:E438"/>
    <mergeCell ref="B439:D439"/>
    <mergeCell ref="B440:D440"/>
    <mergeCell ref="B441:H441"/>
    <mergeCell ref="B442:D442"/>
    <mergeCell ref="B443:E443"/>
    <mergeCell ref="B432:C433"/>
    <mergeCell ref="B434:H434"/>
    <mergeCell ref="B435:D435"/>
    <mergeCell ref="B436:D436"/>
    <mergeCell ref="B437:C437"/>
    <mergeCell ref="D437:E437"/>
    <mergeCell ref="B424:C426"/>
    <mergeCell ref="B427:D427"/>
    <mergeCell ref="B428:H428"/>
    <mergeCell ref="B429:E429"/>
    <mergeCell ref="F429:H429"/>
    <mergeCell ref="B430:C431"/>
    <mergeCell ref="B416:E416"/>
    <mergeCell ref="B417:E417"/>
    <mergeCell ref="B418:E418"/>
    <mergeCell ref="B419:E419"/>
    <mergeCell ref="B420:D421"/>
    <mergeCell ref="B422:D423"/>
    <mergeCell ref="B401:C402"/>
    <mergeCell ref="B403:C404"/>
    <mergeCell ref="B405:C406"/>
    <mergeCell ref="B407:C408"/>
    <mergeCell ref="B413:K413"/>
    <mergeCell ref="B415:E415"/>
    <mergeCell ref="B397:C397"/>
    <mergeCell ref="D397:E397"/>
    <mergeCell ref="B398:E398"/>
    <mergeCell ref="F398:K398"/>
    <mergeCell ref="B399:K399"/>
    <mergeCell ref="B400:D400"/>
    <mergeCell ref="B390:D390"/>
    <mergeCell ref="B391:E391"/>
    <mergeCell ref="B392:D392"/>
    <mergeCell ref="B393:D393"/>
    <mergeCell ref="B394:K394"/>
    <mergeCell ref="B395:C396"/>
    <mergeCell ref="B382:E382"/>
    <mergeCell ref="F382:K382"/>
    <mergeCell ref="B383:K383"/>
    <mergeCell ref="B384:D384"/>
    <mergeCell ref="B385:E385"/>
    <mergeCell ref="B386:B389"/>
    <mergeCell ref="C386:D386"/>
    <mergeCell ref="C387:D387"/>
    <mergeCell ref="C388:D388"/>
    <mergeCell ref="C389:D389"/>
    <mergeCell ref="B378:E378"/>
    <mergeCell ref="B379:E379"/>
    <mergeCell ref="F379:K379"/>
    <mergeCell ref="B380:E380"/>
    <mergeCell ref="F380:K380"/>
    <mergeCell ref="B381:E381"/>
    <mergeCell ref="F381:K381"/>
    <mergeCell ref="B371:C372"/>
    <mergeCell ref="B373:C374"/>
    <mergeCell ref="B375:K375"/>
    <mergeCell ref="B376:D376"/>
    <mergeCell ref="B377:C377"/>
    <mergeCell ref="D377:E377"/>
    <mergeCell ref="B363:D363"/>
    <mergeCell ref="B364:D364"/>
    <mergeCell ref="B365:C367"/>
    <mergeCell ref="B368:D368"/>
    <mergeCell ref="B369:K369"/>
    <mergeCell ref="B370:E370"/>
    <mergeCell ref="F370:K370"/>
    <mergeCell ref="B355:E355"/>
    <mergeCell ref="B356:E356"/>
    <mergeCell ref="B357:E357"/>
    <mergeCell ref="B358:D359"/>
    <mergeCell ref="B360:D361"/>
    <mergeCell ref="B362:D362"/>
    <mergeCell ref="B346:C347"/>
    <mergeCell ref="B348:D348"/>
    <mergeCell ref="B349:C350"/>
    <mergeCell ref="B351:C352"/>
    <mergeCell ref="B353:I353"/>
    <mergeCell ref="B354:M354"/>
    <mergeCell ref="B340:D340"/>
    <mergeCell ref="B341:E341"/>
    <mergeCell ref="B342:J342"/>
    <mergeCell ref="B343:D343"/>
    <mergeCell ref="B344:D344"/>
    <mergeCell ref="B345:E345"/>
    <mergeCell ref="B333:E333"/>
    <mergeCell ref="B334:D334"/>
    <mergeCell ref="B335:D335"/>
    <mergeCell ref="B336:J336"/>
    <mergeCell ref="B337:C338"/>
    <mergeCell ref="B339:E339"/>
    <mergeCell ref="B330:E330"/>
    <mergeCell ref="F330:H330"/>
    <mergeCell ref="I330:J330"/>
    <mergeCell ref="B331:E331"/>
    <mergeCell ref="F331:J331"/>
    <mergeCell ref="B332:E332"/>
    <mergeCell ref="F332:J332"/>
    <mergeCell ref="B324:D324"/>
    <mergeCell ref="B325:J325"/>
    <mergeCell ref="B326:D326"/>
    <mergeCell ref="B327:E327"/>
    <mergeCell ref="B328:D328"/>
    <mergeCell ref="B329:D329"/>
    <mergeCell ref="B320:C320"/>
    <mergeCell ref="D320:E320"/>
    <mergeCell ref="B321:E321"/>
    <mergeCell ref="B322:E322"/>
    <mergeCell ref="F322:J322"/>
    <mergeCell ref="B323:D323"/>
    <mergeCell ref="B312:C313"/>
    <mergeCell ref="B314:C315"/>
    <mergeCell ref="B316:J316"/>
    <mergeCell ref="B317:E317"/>
    <mergeCell ref="B318:D318"/>
    <mergeCell ref="B319:D319"/>
    <mergeCell ref="B305:D305"/>
    <mergeCell ref="B306:C308"/>
    <mergeCell ref="B309:D309"/>
    <mergeCell ref="B310:J310"/>
    <mergeCell ref="B311:E311"/>
    <mergeCell ref="F311:J311"/>
    <mergeCell ref="B297:E297"/>
    <mergeCell ref="B298:E298"/>
    <mergeCell ref="B299:E299"/>
    <mergeCell ref="B300:E300"/>
    <mergeCell ref="B301:D302"/>
    <mergeCell ref="B303:D304"/>
    <mergeCell ref="B286:C287"/>
    <mergeCell ref="B288:D288"/>
    <mergeCell ref="B289:C290"/>
    <mergeCell ref="B291:C292"/>
    <mergeCell ref="B294:K294"/>
    <mergeCell ref="B296:E296"/>
    <mergeCell ref="B280:E280"/>
    <mergeCell ref="B281:D281"/>
    <mergeCell ref="B282:E282"/>
    <mergeCell ref="B283:J283"/>
    <mergeCell ref="B284:D284"/>
    <mergeCell ref="B285:D285"/>
    <mergeCell ref="B273:D273"/>
    <mergeCell ref="B274:E274"/>
    <mergeCell ref="B275:D275"/>
    <mergeCell ref="B276:D276"/>
    <mergeCell ref="B277:J277"/>
    <mergeCell ref="B278:C279"/>
    <mergeCell ref="B267:D267"/>
    <mergeCell ref="B268:J268"/>
    <mergeCell ref="B269:D269"/>
    <mergeCell ref="B270:D270"/>
    <mergeCell ref="B271:E271"/>
    <mergeCell ref="B272:D272"/>
    <mergeCell ref="B263:C263"/>
    <mergeCell ref="D263:E263"/>
    <mergeCell ref="B264:E264"/>
    <mergeCell ref="B265:E265"/>
    <mergeCell ref="F265:J265"/>
    <mergeCell ref="B266:D266"/>
    <mergeCell ref="B255:C256"/>
    <mergeCell ref="B257:C258"/>
    <mergeCell ref="B259:J259"/>
    <mergeCell ref="B260:E260"/>
    <mergeCell ref="B261:D261"/>
    <mergeCell ref="B262:D262"/>
    <mergeCell ref="B247:D248"/>
    <mergeCell ref="B249:C251"/>
    <mergeCell ref="B252:D252"/>
    <mergeCell ref="B253:J253"/>
    <mergeCell ref="B254:E254"/>
    <mergeCell ref="F254:J254"/>
    <mergeCell ref="B240:E240"/>
    <mergeCell ref="B241:E241"/>
    <mergeCell ref="B242:E242"/>
    <mergeCell ref="B243:E243"/>
    <mergeCell ref="B244:E244"/>
    <mergeCell ref="B245:D246"/>
    <mergeCell ref="B230:D230"/>
    <mergeCell ref="B231:D231"/>
    <mergeCell ref="B232:D232"/>
    <mergeCell ref="B233:C234"/>
    <mergeCell ref="B235:C236"/>
    <mergeCell ref="B238:K238"/>
    <mergeCell ref="B226:C226"/>
    <mergeCell ref="D226:E226"/>
    <mergeCell ref="B227:E227"/>
    <mergeCell ref="F227:K227"/>
    <mergeCell ref="B228:K228"/>
    <mergeCell ref="B229:D229"/>
    <mergeCell ref="B219:D219"/>
    <mergeCell ref="B220:E220"/>
    <mergeCell ref="B221:D221"/>
    <mergeCell ref="B222:D222"/>
    <mergeCell ref="B223:K223"/>
    <mergeCell ref="B224:C225"/>
    <mergeCell ref="B212:K212"/>
    <mergeCell ref="B213:D213"/>
    <mergeCell ref="B214:E214"/>
    <mergeCell ref="B215:B218"/>
    <mergeCell ref="C215:D215"/>
    <mergeCell ref="C216:D216"/>
    <mergeCell ref="C217:D217"/>
    <mergeCell ref="C218:D218"/>
    <mergeCell ref="B209:E209"/>
    <mergeCell ref="F209:K209"/>
    <mergeCell ref="B210:E210"/>
    <mergeCell ref="F210:K210"/>
    <mergeCell ref="B211:E211"/>
    <mergeCell ref="F211:K211"/>
    <mergeCell ref="B204:K204"/>
    <mergeCell ref="B205:D205"/>
    <mergeCell ref="B206:C206"/>
    <mergeCell ref="D206:E206"/>
    <mergeCell ref="B207:E207"/>
    <mergeCell ref="B208:E208"/>
    <mergeCell ref="F208:K208"/>
    <mergeCell ref="B197:D197"/>
    <mergeCell ref="B198:K198"/>
    <mergeCell ref="B199:E199"/>
    <mergeCell ref="F199:K199"/>
    <mergeCell ref="B200:C201"/>
    <mergeCell ref="B202:C203"/>
    <mergeCell ref="B187:D188"/>
    <mergeCell ref="B189:D190"/>
    <mergeCell ref="B191:D191"/>
    <mergeCell ref="B192:D192"/>
    <mergeCell ref="B193:D193"/>
    <mergeCell ref="B194:C196"/>
    <mergeCell ref="B180:K180"/>
    <mergeCell ref="B182:E182"/>
    <mergeCell ref="B183:E183"/>
    <mergeCell ref="B184:E184"/>
    <mergeCell ref="B185:E185"/>
    <mergeCell ref="B186:E186"/>
    <mergeCell ref="B170:D170"/>
    <mergeCell ref="B171:E171"/>
    <mergeCell ref="B172:C173"/>
    <mergeCell ref="B174:D174"/>
    <mergeCell ref="B175:C176"/>
    <mergeCell ref="B177:C178"/>
    <mergeCell ref="B163:C164"/>
    <mergeCell ref="B165:E165"/>
    <mergeCell ref="B166:D166"/>
    <mergeCell ref="B167:E167"/>
    <mergeCell ref="B168:I168"/>
    <mergeCell ref="B169:D169"/>
    <mergeCell ref="B157:D157"/>
    <mergeCell ref="B158:D158"/>
    <mergeCell ref="B159:E159"/>
    <mergeCell ref="B160:D160"/>
    <mergeCell ref="B161:D161"/>
    <mergeCell ref="B162:I162"/>
    <mergeCell ref="B151:E151"/>
    <mergeCell ref="B152:D152"/>
    <mergeCell ref="B153:D153"/>
    <mergeCell ref="B154:I154"/>
    <mergeCell ref="B155:D155"/>
    <mergeCell ref="B156:E156"/>
    <mergeCell ref="B143:C144"/>
    <mergeCell ref="B145:C146"/>
    <mergeCell ref="B147:I147"/>
    <mergeCell ref="B148:D148"/>
    <mergeCell ref="B149:D149"/>
    <mergeCell ref="B150:C150"/>
    <mergeCell ref="D150:E150"/>
    <mergeCell ref="B134:D135"/>
    <mergeCell ref="B136:C138"/>
    <mergeCell ref="B139:D139"/>
    <mergeCell ref="B140:D140"/>
    <mergeCell ref="B141:I141"/>
    <mergeCell ref="B142:E142"/>
    <mergeCell ref="F142:I142"/>
    <mergeCell ref="B127:E127"/>
    <mergeCell ref="B128:E128"/>
    <mergeCell ref="B129:E129"/>
    <mergeCell ref="B130:E130"/>
    <mergeCell ref="B131:E131"/>
    <mergeCell ref="B132:D133"/>
    <mergeCell ref="B117:C118"/>
    <mergeCell ref="B119:D119"/>
    <mergeCell ref="B120:C121"/>
    <mergeCell ref="B122:C123"/>
    <mergeCell ref="B125:I125"/>
    <mergeCell ref="B126:I126"/>
    <mergeCell ref="B109:C111"/>
    <mergeCell ref="B112:E112"/>
    <mergeCell ref="B113:I113"/>
    <mergeCell ref="B114:D114"/>
    <mergeCell ref="B115:D115"/>
    <mergeCell ref="B116:E116"/>
    <mergeCell ref="B104:E104"/>
    <mergeCell ref="F104:I104"/>
    <mergeCell ref="B105:E105"/>
    <mergeCell ref="B106:D106"/>
    <mergeCell ref="B107:D107"/>
    <mergeCell ref="B108:I108"/>
    <mergeCell ref="B100:D100"/>
    <mergeCell ref="B101:D101"/>
    <mergeCell ref="B102:E102"/>
    <mergeCell ref="F102:G102"/>
    <mergeCell ref="H102:I102"/>
    <mergeCell ref="B103:E103"/>
    <mergeCell ref="F103:I103"/>
    <mergeCell ref="F94:I94"/>
    <mergeCell ref="B95:D95"/>
    <mergeCell ref="B96:D96"/>
    <mergeCell ref="B97:I97"/>
    <mergeCell ref="B98:D98"/>
    <mergeCell ref="B99:E99"/>
    <mergeCell ref="B90:D90"/>
    <mergeCell ref="B91:D91"/>
    <mergeCell ref="B92:C92"/>
    <mergeCell ref="D92:E92"/>
    <mergeCell ref="B93:E93"/>
    <mergeCell ref="B94:E94"/>
    <mergeCell ref="B83:E83"/>
    <mergeCell ref="F83:I83"/>
    <mergeCell ref="B84:C85"/>
    <mergeCell ref="B86:C87"/>
    <mergeCell ref="B88:I88"/>
    <mergeCell ref="B89:E89"/>
    <mergeCell ref="B73:D74"/>
    <mergeCell ref="B75:D76"/>
    <mergeCell ref="B77:D77"/>
    <mergeCell ref="B78:C80"/>
    <mergeCell ref="B81:D81"/>
    <mergeCell ref="B82:I82"/>
    <mergeCell ref="B67:I67"/>
    <mergeCell ref="B68:E68"/>
    <mergeCell ref="B69:E69"/>
    <mergeCell ref="B70:E70"/>
    <mergeCell ref="B71:E71"/>
    <mergeCell ref="B72:E72"/>
    <mergeCell ref="B57:D57"/>
    <mergeCell ref="B58:E58"/>
    <mergeCell ref="B59:C60"/>
    <mergeCell ref="B61:D61"/>
    <mergeCell ref="B62:C63"/>
    <mergeCell ref="B64:C65"/>
    <mergeCell ref="B49:D49"/>
    <mergeCell ref="B50:J50"/>
    <mergeCell ref="B51:C53"/>
    <mergeCell ref="B54:E54"/>
    <mergeCell ref="B55:J55"/>
    <mergeCell ref="B56:D56"/>
    <mergeCell ref="B45:E45"/>
    <mergeCell ref="F45:J45"/>
    <mergeCell ref="B46:E46"/>
    <mergeCell ref="F46:J46"/>
    <mergeCell ref="B47:E47"/>
    <mergeCell ref="B48:D48"/>
    <mergeCell ref="B40:D40"/>
    <mergeCell ref="B41:E41"/>
    <mergeCell ref="B42:D42"/>
    <mergeCell ref="B43:D43"/>
    <mergeCell ref="B44:E44"/>
    <mergeCell ref="G44:J44"/>
    <mergeCell ref="B36:E36"/>
    <mergeCell ref="F36:J36"/>
    <mergeCell ref="B37:D37"/>
    <mergeCell ref="B38:D38"/>
    <mergeCell ref="B39:J39"/>
    <mergeCell ref="B30:J30"/>
    <mergeCell ref="B31:E31"/>
    <mergeCell ref="B32:D32"/>
    <mergeCell ref="B33:D33"/>
    <mergeCell ref="B34:C34"/>
    <mergeCell ref="D34:E34"/>
    <mergeCell ref="B26:C27"/>
    <mergeCell ref="B28:C29"/>
    <mergeCell ref="B13:E13"/>
    <mergeCell ref="B14:E14"/>
    <mergeCell ref="B15:D16"/>
    <mergeCell ref="B17:D18"/>
    <mergeCell ref="B19:D19"/>
    <mergeCell ref="B20:C22"/>
    <mergeCell ref="B35:E35"/>
    <mergeCell ref="B2:P7"/>
    <mergeCell ref="B8:J8"/>
    <mergeCell ref="B9:J9"/>
    <mergeCell ref="B10:E10"/>
    <mergeCell ref="B11:E11"/>
    <mergeCell ref="B12:E12"/>
    <mergeCell ref="B23:D23"/>
    <mergeCell ref="B24:J24"/>
    <mergeCell ref="B25:E25"/>
    <mergeCell ref="F25:J25"/>
  </mergeCells>
  <dataValidations disablePrompts="1" count="1">
    <dataValidation showInputMessage="1" showErrorMessage="1" prompt="标准单位是kW,请不要输入单位" sqref="D747:G748" xr:uid="{00000000-0002-0000-0C00-000000000000}"/>
  </dataValidations>
  <hyperlinks>
    <hyperlink ref="B1" location="Содержание!R1C1" display="Назад к содержанию" xr:uid="{00000000-0004-0000-0C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"/>
  <sheetViews>
    <sheetView showGridLines="0" zoomScale="55" zoomScaleNormal="55" workbookViewId="0">
      <selection activeCell="F11" sqref="F11"/>
    </sheetView>
  </sheetViews>
  <sheetFormatPr defaultRowHeight="14.5"/>
  <cols>
    <col min="1" max="1" width="7" style="246" customWidth="1"/>
    <col min="2" max="2" width="20" style="246" customWidth="1"/>
    <col min="3" max="4" width="70" style="246" customWidth="1"/>
    <col min="5" max="8" width="25" style="246" customWidth="1"/>
    <col min="9" max="9" width="7" style="246" customWidth="1"/>
  </cols>
  <sheetData>
    <row r="1" spans="1:9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</row>
    <row r="2" spans="1:9" ht="20.149999999999999" customHeight="1">
      <c r="A2" s="270"/>
      <c r="I2" s="270"/>
    </row>
    <row r="3" spans="1:9" ht="20.149999999999999" customHeight="1">
      <c r="A3" s="270"/>
      <c r="B3" s="348" t="s">
        <v>0</v>
      </c>
      <c r="C3" s="335"/>
      <c r="I3" s="270"/>
    </row>
    <row r="4" spans="1:9" ht="20.149999999999999" customHeight="1">
      <c r="A4" s="270"/>
      <c r="B4" s="348" t="s">
        <v>1</v>
      </c>
      <c r="C4" s="335"/>
      <c r="I4" s="270"/>
    </row>
    <row r="5" spans="1:9" ht="20.149999999999999" customHeight="1">
      <c r="A5" s="270"/>
      <c r="B5" s="348" t="s">
        <v>2</v>
      </c>
      <c r="C5" s="335"/>
      <c r="I5" s="270"/>
    </row>
    <row r="6" spans="1:9" ht="20.149999999999999" customHeight="1">
      <c r="A6" s="270"/>
      <c r="B6" s="335"/>
      <c r="C6" s="335"/>
      <c r="I6" s="270"/>
    </row>
    <row r="7" spans="1:9">
      <c r="A7" s="270"/>
      <c r="B7" s="338" t="s">
        <v>19</v>
      </c>
      <c r="C7" s="339"/>
      <c r="D7" s="339"/>
      <c r="E7" s="339"/>
      <c r="F7" s="339"/>
      <c r="G7" s="270"/>
      <c r="H7" s="270"/>
      <c r="I7" s="270"/>
    </row>
    <row r="8" spans="1:9">
      <c r="A8" s="270"/>
      <c r="B8" s="339"/>
      <c r="C8" s="339"/>
      <c r="D8" s="339"/>
      <c r="E8" s="339"/>
      <c r="F8" s="339"/>
      <c r="G8" s="270"/>
      <c r="H8" s="270"/>
      <c r="I8" s="270"/>
    </row>
    <row r="9" spans="1:9" ht="20.149999999999999" customHeight="1">
      <c r="A9" s="270"/>
      <c r="B9" s="270"/>
      <c r="C9" s="270"/>
      <c r="D9" s="270"/>
      <c r="E9" s="270"/>
      <c r="F9" s="270"/>
      <c r="G9" s="270"/>
      <c r="H9" s="270"/>
      <c r="I9" s="270"/>
    </row>
    <row r="10" spans="1:9" ht="30" customHeight="1">
      <c r="A10" s="270"/>
      <c r="B10" s="340" t="s">
        <v>20</v>
      </c>
      <c r="C10" s="341"/>
      <c r="D10" s="271">
        <v>34</v>
      </c>
      <c r="I10" s="270"/>
    </row>
    <row r="11" spans="1:9" ht="30" customHeight="1">
      <c r="A11" s="270"/>
      <c r="B11" s="342" t="s">
        <v>21</v>
      </c>
      <c r="C11" s="343"/>
      <c r="D11" s="272">
        <f>SUM(H16,H17,H18,H19,H20,H21,H22,H23,H24,)</f>
        <v>0</v>
      </c>
      <c r="I11" s="270"/>
    </row>
    <row r="12" spans="1:9" ht="20.149999999999999" customHeight="1">
      <c r="A12" s="270"/>
      <c r="B12" s="273"/>
      <c r="C12" s="273"/>
      <c r="D12" s="273"/>
      <c r="E12" s="273"/>
      <c r="F12" s="273"/>
      <c r="G12" s="273"/>
      <c r="H12" s="273"/>
      <c r="I12" s="270"/>
    </row>
    <row r="13" spans="1:9" ht="45" customHeight="1">
      <c r="A13" s="270"/>
      <c r="B13" s="344" t="s">
        <v>22</v>
      </c>
      <c r="C13" s="345"/>
      <c r="D13" s="345"/>
      <c r="E13" s="345"/>
      <c r="F13" s="345"/>
      <c r="G13" s="345"/>
      <c r="H13" s="346"/>
      <c r="I13" s="270"/>
    </row>
    <row r="14" spans="1:9">
      <c r="A14" s="270"/>
      <c r="B14" s="273"/>
      <c r="C14" s="273"/>
      <c r="D14" s="273"/>
      <c r="E14" s="273"/>
      <c r="F14" s="273"/>
      <c r="G14" s="273"/>
      <c r="H14" s="273"/>
      <c r="I14" s="270"/>
    </row>
    <row r="15" spans="1:9" ht="50.15" customHeight="1">
      <c r="A15" s="270"/>
      <c r="B15" s="274" t="s">
        <v>23</v>
      </c>
      <c r="C15" s="274" t="s">
        <v>24</v>
      </c>
      <c r="D15" s="274" t="s">
        <v>25</v>
      </c>
      <c r="E15" s="274" t="s">
        <v>26</v>
      </c>
      <c r="F15" s="274" t="s">
        <v>27</v>
      </c>
      <c r="G15" s="274" t="s">
        <v>28</v>
      </c>
      <c r="H15" s="274" t="s">
        <v>29</v>
      </c>
      <c r="I15" s="270"/>
    </row>
    <row r="16" spans="1:9" ht="400" customHeight="1">
      <c r="A16" s="270"/>
      <c r="B16" s="275" t="s">
        <v>30</v>
      </c>
      <c r="C16" s="337"/>
      <c r="D16" s="322" t="s">
        <v>1712</v>
      </c>
      <c r="E16" s="277">
        <v>27050</v>
      </c>
      <c r="F16" s="277">
        <f>E16 *(1 - D10/100)</f>
        <v>17852.999999999996</v>
      </c>
      <c r="G16" s="277"/>
      <c r="H16" s="277">
        <f t="shared" ref="H16:H24" si="0">F16 * G16</f>
        <v>0</v>
      </c>
      <c r="I16" s="270"/>
    </row>
    <row r="17" spans="1:9" ht="400" customHeight="1">
      <c r="A17" s="270"/>
      <c r="B17" s="275" t="s">
        <v>31</v>
      </c>
      <c r="C17" s="337"/>
      <c r="D17" s="322" t="s">
        <v>1713</v>
      </c>
      <c r="E17" s="277">
        <v>28200</v>
      </c>
      <c r="F17" s="277">
        <f>E17 *(1 - D10/100)</f>
        <v>18611.999999999996</v>
      </c>
      <c r="G17" s="277"/>
      <c r="H17" s="277">
        <f t="shared" si="0"/>
        <v>0</v>
      </c>
      <c r="I17" s="270"/>
    </row>
    <row r="18" spans="1:9" ht="400" customHeight="1">
      <c r="A18" s="270"/>
      <c r="B18" s="275" t="s">
        <v>32</v>
      </c>
      <c r="C18" s="337"/>
      <c r="D18" s="322" t="s">
        <v>1714</v>
      </c>
      <c r="E18" s="277">
        <v>31000</v>
      </c>
      <c r="F18" s="277">
        <f>E18 *(1 - D10/100)</f>
        <v>20459.999999999996</v>
      </c>
      <c r="G18" s="277"/>
      <c r="H18" s="277">
        <f t="shared" si="0"/>
        <v>0</v>
      </c>
      <c r="I18" s="270"/>
    </row>
    <row r="19" spans="1:9" ht="400" customHeight="1">
      <c r="A19" s="270"/>
      <c r="B19" s="275" t="s">
        <v>33</v>
      </c>
      <c r="C19" s="337"/>
      <c r="D19" s="322" t="s">
        <v>1715</v>
      </c>
      <c r="E19" s="277">
        <v>56400</v>
      </c>
      <c r="F19" s="277">
        <f>E19 *(1 - D10/100)</f>
        <v>37223.999999999993</v>
      </c>
      <c r="G19" s="277"/>
      <c r="H19" s="277">
        <f t="shared" si="0"/>
        <v>0</v>
      </c>
      <c r="I19" s="270"/>
    </row>
    <row r="20" spans="1:9" ht="400" customHeight="1">
      <c r="A20" s="270"/>
      <c r="B20" s="275" t="s">
        <v>34</v>
      </c>
      <c r="C20" s="337"/>
      <c r="D20" s="322" t="s">
        <v>1716</v>
      </c>
      <c r="E20" s="277">
        <v>17850</v>
      </c>
      <c r="F20" s="277">
        <f>E20 *(1 - D10/100)</f>
        <v>11780.999999999998</v>
      </c>
      <c r="G20" s="277"/>
      <c r="H20" s="277">
        <f t="shared" si="0"/>
        <v>0</v>
      </c>
      <c r="I20" s="270"/>
    </row>
    <row r="21" spans="1:9" ht="400" customHeight="1">
      <c r="A21" s="270"/>
      <c r="B21" s="275" t="s">
        <v>35</v>
      </c>
      <c r="C21" s="337"/>
      <c r="D21" s="322" t="s">
        <v>1717</v>
      </c>
      <c r="E21" s="277">
        <v>21000</v>
      </c>
      <c r="F21" s="277">
        <f>E21 *(1 - D10/100)</f>
        <v>13859.999999999998</v>
      </c>
      <c r="G21" s="277"/>
      <c r="H21" s="277">
        <f t="shared" si="0"/>
        <v>0</v>
      </c>
      <c r="I21" s="270"/>
    </row>
    <row r="22" spans="1:9" ht="400" customHeight="1">
      <c r="A22" s="270"/>
      <c r="B22" s="275" t="s">
        <v>36</v>
      </c>
      <c r="C22" s="337"/>
      <c r="D22" s="322" t="s">
        <v>1718</v>
      </c>
      <c r="E22" s="277">
        <v>27300</v>
      </c>
      <c r="F22" s="277">
        <f>E22 *(1 - D10/100)</f>
        <v>18017.999999999996</v>
      </c>
      <c r="G22" s="277"/>
      <c r="H22" s="277">
        <f t="shared" si="0"/>
        <v>0</v>
      </c>
      <c r="I22" s="270"/>
    </row>
    <row r="23" spans="1:9" ht="400" customHeight="1">
      <c r="A23" s="270"/>
      <c r="B23" s="275" t="s">
        <v>37</v>
      </c>
      <c r="C23" s="337"/>
      <c r="D23" s="322" t="s">
        <v>1719</v>
      </c>
      <c r="E23" s="277">
        <v>45350</v>
      </c>
      <c r="F23" s="277">
        <f>E23 *(1 - D10/100)</f>
        <v>29930.999999999996</v>
      </c>
      <c r="G23" s="277"/>
      <c r="H23" s="277">
        <f t="shared" si="0"/>
        <v>0</v>
      </c>
      <c r="I23" s="270"/>
    </row>
    <row r="24" spans="1:9" ht="400" customHeight="1">
      <c r="A24" s="270"/>
      <c r="B24" s="275" t="s">
        <v>38</v>
      </c>
      <c r="C24" s="337"/>
      <c r="D24" s="322" t="s">
        <v>1720</v>
      </c>
      <c r="E24" s="277">
        <v>57500</v>
      </c>
      <c r="F24" s="277">
        <f>E24 *(1 - D10/100)</f>
        <v>37949.999999999993</v>
      </c>
      <c r="G24" s="277"/>
      <c r="H24" s="277">
        <f t="shared" si="0"/>
        <v>0</v>
      </c>
      <c r="I24" s="270"/>
    </row>
    <row r="25" spans="1:9">
      <c r="A25" s="270"/>
      <c r="B25" s="273"/>
      <c r="C25" s="273"/>
      <c r="D25" s="273"/>
      <c r="E25" s="273"/>
      <c r="F25" s="273"/>
      <c r="G25" s="273"/>
      <c r="H25" s="273"/>
      <c r="I25" s="270"/>
    </row>
    <row r="26" spans="1:9">
      <c r="A26" s="270"/>
      <c r="B26" s="270"/>
      <c r="C26" s="270"/>
      <c r="D26" s="270"/>
      <c r="E26" s="270"/>
      <c r="F26" s="270"/>
      <c r="G26" s="270"/>
      <c r="H26" s="270"/>
      <c r="I26" s="270"/>
    </row>
  </sheetData>
  <mergeCells count="19">
    <mergeCell ref="B1:E1"/>
    <mergeCell ref="B3:C3"/>
    <mergeCell ref="B4:C4"/>
    <mergeCell ref="B5:C5"/>
    <mergeCell ref="B6:C6"/>
    <mergeCell ref="B7:F7"/>
    <mergeCell ref="B8:F8"/>
    <mergeCell ref="B10:C10"/>
    <mergeCell ref="B11:C11"/>
    <mergeCell ref="B13:H13"/>
    <mergeCell ref="C21"/>
    <mergeCell ref="C22"/>
    <mergeCell ref="C23"/>
    <mergeCell ref="C24"/>
    <mergeCell ref="C16"/>
    <mergeCell ref="C17"/>
    <mergeCell ref="C18"/>
    <mergeCell ref="C19"/>
    <mergeCell ref="C20"/>
  </mergeCells>
  <pageMargins left="0.75" right="0.75" top="1" bottom="1" header="0.5" footer="0.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52"/>
  <sheetViews>
    <sheetView showGridLines="0" topLeftCell="A100" zoomScale="70" zoomScaleNormal="70" workbookViewId="0">
      <selection activeCell="L113" sqref="L113"/>
    </sheetView>
  </sheetViews>
  <sheetFormatPr defaultRowHeight="14.5"/>
  <cols>
    <col min="1" max="1" width="2" style="246" customWidth="1"/>
    <col min="2" max="2" width="5" style="246" customWidth="1"/>
    <col min="3" max="3" width="75" style="246" customWidth="1"/>
    <col min="4" max="4" width="5" style="246" customWidth="1"/>
    <col min="5" max="5" width="25" style="246" customWidth="1"/>
    <col min="6" max="9" width="15" style="246" customWidth="1"/>
    <col min="10" max="11" width="10" style="246" customWidth="1"/>
  </cols>
  <sheetData>
    <row r="1" spans="1:13" ht="30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  <c r="J1" s="270"/>
      <c r="K1" s="270"/>
      <c r="L1" s="270"/>
      <c r="M1" s="270"/>
    </row>
    <row r="2" spans="1:13" ht="10" customHeight="1">
      <c r="A2" s="270"/>
      <c r="M2" s="270"/>
    </row>
    <row r="3" spans="1:13" ht="20.149999999999999" customHeight="1">
      <c r="A3" s="270"/>
      <c r="B3" s="356" t="s">
        <v>39</v>
      </c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270"/>
    </row>
    <row r="4" spans="1:13" ht="15" customHeight="1">
      <c r="A4" s="270"/>
      <c r="B4" s="357" t="s">
        <v>40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270"/>
    </row>
    <row r="5" spans="1:13" ht="15" customHeight="1">
      <c r="A5" s="270"/>
      <c r="B5" s="357" t="s">
        <v>41</v>
      </c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270"/>
    </row>
    <row r="6" spans="1:13" ht="20.149999999999999" customHeight="1">
      <c r="A6" s="270"/>
      <c r="B6" s="357" t="s">
        <v>2</v>
      </c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270"/>
    </row>
    <row r="7" spans="1:13" ht="20.149999999999999" customHeight="1">
      <c r="A7" s="270"/>
      <c r="M7" s="270"/>
    </row>
    <row r="8" spans="1:13">
      <c r="A8" s="270"/>
      <c r="H8" s="352" t="s">
        <v>42</v>
      </c>
      <c r="I8" s="335"/>
      <c r="M8" s="270"/>
    </row>
    <row r="9" spans="1:13" ht="18">
      <c r="A9" s="270"/>
      <c r="E9" s="279" t="s">
        <v>21</v>
      </c>
      <c r="F9" s="280">
        <f>SUM(K17,K18,K19,K20,K21,K40,K41,K42,K63,K64,K65,K66,K67,K68,K69,K86,K87,K88,K89,K90,K109,K110,K111,K112,K113,K132,K133,K134,K135,)</f>
        <v>0</v>
      </c>
      <c r="H9" s="278" t="s">
        <v>43</v>
      </c>
      <c r="I9" s="278" t="s">
        <v>44</v>
      </c>
      <c r="M9" s="270"/>
    </row>
    <row r="10" spans="1:13" ht="15" customHeight="1">
      <c r="A10" s="270"/>
      <c r="H10" s="281" t="s">
        <v>45</v>
      </c>
      <c r="I10" s="281">
        <v>76</v>
      </c>
      <c r="M10" s="270"/>
    </row>
    <row r="11" spans="1:13">
      <c r="A11" s="270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0"/>
    </row>
    <row r="12" spans="1:13" ht="20.149999999999999" customHeight="1">
      <c r="A12" s="270"/>
      <c r="B12" s="353" t="s">
        <v>46</v>
      </c>
      <c r="C12" s="354"/>
      <c r="D12" s="354"/>
      <c r="E12" s="354"/>
      <c r="F12" s="354"/>
      <c r="G12" s="354"/>
      <c r="H12" s="354"/>
      <c r="I12" s="354"/>
      <c r="J12" s="355"/>
      <c r="M12" s="270"/>
    </row>
    <row r="13" spans="1:13">
      <c r="A13" s="270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0"/>
    </row>
    <row r="14" spans="1:13">
      <c r="A14" s="270"/>
      <c r="H14" s="281" t="s">
        <v>47</v>
      </c>
      <c r="I14" s="281">
        <v>43</v>
      </c>
      <c r="M14" s="270"/>
    </row>
    <row r="15" spans="1:13">
      <c r="A15" s="270"/>
      <c r="M15" s="270"/>
    </row>
    <row r="16" spans="1:13" ht="50.15" customHeight="1">
      <c r="A16" s="270"/>
      <c r="C16" s="349"/>
      <c r="E16" s="282" t="s">
        <v>48</v>
      </c>
      <c r="F16" s="282" t="s">
        <v>49</v>
      </c>
      <c r="G16" s="282" t="s">
        <v>50</v>
      </c>
      <c r="H16" s="282" t="s">
        <v>51</v>
      </c>
      <c r="I16" s="282" t="s">
        <v>52</v>
      </c>
      <c r="J16" s="282" t="s">
        <v>28</v>
      </c>
      <c r="K16" s="282" t="s">
        <v>29</v>
      </c>
      <c r="M16" s="270"/>
    </row>
    <row r="17" spans="1:13" ht="15" customHeight="1">
      <c r="A17" s="270"/>
      <c r="C17" s="350"/>
      <c r="E17" s="283" t="s">
        <v>53</v>
      </c>
      <c r="F17" s="283">
        <v>740</v>
      </c>
      <c r="G17" s="283">
        <f>IF(I10="",0,I10*F17)</f>
        <v>56240</v>
      </c>
      <c r="H17" s="283">
        <f>F17 * (1 - I14/100)</f>
        <v>421.80000000000007</v>
      </c>
      <c r="I17" s="283">
        <f>IF(I10="",0,I10*H17)</f>
        <v>32056.800000000007</v>
      </c>
      <c r="J17" s="283"/>
      <c r="K17" s="283">
        <f>I17 * J17</f>
        <v>0</v>
      </c>
      <c r="M17" s="270"/>
    </row>
    <row r="18" spans="1:13" ht="15" customHeight="1">
      <c r="A18" s="270"/>
      <c r="C18" s="350"/>
      <c r="E18" s="283" t="s">
        <v>54</v>
      </c>
      <c r="F18" s="283">
        <v>441</v>
      </c>
      <c r="G18" s="283">
        <f>IF(I10="",0,I10*F18)</f>
        <v>33516</v>
      </c>
      <c r="H18" s="283">
        <f>F18 * (1 - I14/100)</f>
        <v>251.37000000000003</v>
      </c>
      <c r="I18" s="283">
        <f>IF(I10="",0,I10*H18)</f>
        <v>19104.120000000003</v>
      </c>
      <c r="J18" s="283"/>
      <c r="K18" s="283">
        <f>I18 * J18</f>
        <v>0</v>
      </c>
      <c r="M18" s="270"/>
    </row>
    <row r="19" spans="1:13" ht="15" customHeight="1">
      <c r="A19" s="270"/>
      <c r="C19" s="350"/>
      <c r="E19" s="283" t="s">
        <v>55</v>
      </c>
      <c r="F19" s="283">
        <v>378</v>
      </c>
      <c r="G19" s="283">
        <f>IF(I10="",0,I10*F19)</f>
        <v>28728</v>
      </c>
      <c r="H19" s="283">
        <f>F19 * (1 - I14/100)</f>
        <v>215.46000000000004</v>
      </c>
      <c r="I19" s="283">
        <f>IF(I10="",0,I10*H19)</f>
        <v>16374.960000000003</v>
      </c>
      <c r="J19" s="283"/>
      <c r="K19" s="283">
        <f>I19 * J19</f>
        <v>0</v>
      </c>
      <c r="M19" s="270"/>
    </row>
    <row r="20" spans="1:13" ht="15" customHeight="1">
      <c r="A20" s="270"/>
      <c r="C20" s="350"/>
      <c r="E20" s="283" t="s">
        <v>56</v>
      </c>
      <c r="F20" s="283">
        <v>397</v>
      </c>
      <c r="G20" s="283">
        <f>IF(I10="",0,I10*F20)</f>
        <v>30172</v>
      </c>
      <c r="H20" s="283">
        <f>F20 * (1 - I14/100)</f>
        <v>226.29000000000002</v>
      </c>
      <c r="I20" s="283">
        <f>IF(I10="",0,I10*H20)</f>
        <v>17198.04</v>
      </c>
      <c r="J20" s="283"/>
      <c r="K20" s="283">
        <f>I20 * J20</f>
        <v>0</v>
      </c>
      <c r="M20" s="270"/>
    </row>
    <row r="21" spans="1:13" ht="15" customHeight="1">
      <c r="A21" s="270"/>
      <c r="C21" s="350"/>
      <c r="E21" s="283" t="s">
        <v>57</v>
      </c>
      <c r="F21" s="283">
        <v>441</v>
      </c>
      <c r="G21" s="283">
        <f>IF(I10="",0,I10*F21)</f>
        <v>33516</v>
      </c>
      <c r="H21" s="283">
        <f>F21 * (1 - I14/100)</f>
        <v>251.37000000000003</v>
      </c>
      <c r="I21" s="283">
        <f>IF(I10="",0,I10*H21)</f>
        <v>19104.120000000003</v>
      </c>
      <c r="J21" s="283"/>
      <c r="K21" s="283">
        <f>I21 * J21</f>
        <v>0</v>
      </c>
      <c r="M21" s="270"/>
    </row>
    <row r="22" spans="1:13">
      <c r="A22" s="270"/>
      <c r="C22" s="350"/>
      <c r="M22" s="270"/>
    </row>
    <row r="23" spans="1:13">
      <c r="A23" s="270"/>
      <c r="C23" s="350"/>
      <c r="M23" s="270"/>
    </row>
    <row r="24" spans="1:13">
      <c r="A24" s="270"/>
      <c r="C24" s="350"/>
      <c r="M24" s="270"/>
    </row>
    <row r="25" spans="1:13">
      <c r="A25" s="270"/>
      <c r="C25" s="350"/>
      <c r="M25" s="270"/>
    </row>
    <row r="26" spans="1:13">
      <c r="A26" s="270"/>
      <c r="C26" s="350"/>
      <c r="M26" s="270"/>
    </row>
    <row r="27" spans="1:13">
      <c r="A27" s="270"/>
      <c r="C27" s="350"/>
      <c r="M27" s="270"/>
    </row>
    <row r="28" spans="1:13">
      <c r="A28" s="270"/>
      <c r="C28" s="350"/>
      <c r="M28" s="270"/>
    </row>
    <row r="29" spans="1:13">
      <c r="A29" s="270"/>
      <c r="C29" s="350"/>
      <c r="M29" s="270"/>
    </row>
    <row r="30" spans="1:13">
      <c r="A30" s="270"/>
      <c r="C30" s="350"/>
      <c r="M30" s="270"/>
    </row>
    <row r="31" spans="1:13">
      <c r="A31" s="270"/>
      <c r="C31" s="350"/>
      <c r="M31" s="270"/>
    </row>
    <row r="32" spans="1:13">
      <c r="A32" s="270"/>
      <c r="C32" s="350"/>
      <c r="M32" s="270"/>
    </row>
    <row r="33" spans="1:13">
      <c r="A33" s="270"/>
      <c r="C33" s="350"/>
      <c r="M33" s="270"/>
    </row>
    <row r="34" spans="1:13">
      <c r="A34" s="270"/>
      <c r="C34" s="350"/>
      <c r="M34" s="270"/>
    </row>
    <row r="35" spans="1:13">
      <c r="A35" s="270"/>
      <c r="C35" s="351"/>
      <c r="M35" s="270"/>
    </row>
    <row r="36" spans="1:13">
      <c r="A36" s="270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0"/>
    </row>
    <row r="37" spans="1:13">
      <c r="A37" s="270"/>
      <c r="H37" s="281" t="s">
        <v>47</v>
      </c>
      <c r="I37" s="281">
        <v>43</v>
      </c>
      <c r="M37" s="270"/>
    </row>
    <row r="38" spans="1:13">
      <c r="A38" s="270"/>
      <c r="M38" s="270"/>
    </row>
    <row r="39" spans="1:13" ht="50.15" customHeight="1">
      <c r="A39" s="270"/>
      <c r="C39" s="349"/>
      <c r="E39" s="282" t="s">
        <v>48</v>
      </c>
      <c r="F39" s="282" t="s">
        <v>49</v>
      </c>
      <c r="G39" s="282" t="s">
        <v>50</v>
      </c>
      <c r="H39" s="282" t="s">
        <v>51</v>
      </c>
      <c r="I39" s="282" t="s">
        <v>52</v>
      </c>
      <c r="J39" s="282" t="s">
        <v>28</v>
      </c>
      <c r="K39" s="282" t="s">
        <v>29</v>
      </c>
      <c r="M39" s="270"/>
    </row>
    <row r="40" spans="1:13" ht="15" customHeight="1">
      <c r="A40" s="270"/>
      <c r="C40" s="350"/>
      <c r="E40" s="283"/>
      <c r="F40" s="283"/>
      <c r="G40" s="283"/>
      <c r="H40" s="283"/>
      <c r="I40" s="283"/>
      <c r="J40" s="283"/>
      <c r="K40" s="283"/>
      <c r="M40" s="270"/>
    </row>
    <row r="41" spans="1:13" ht="15" customHeight="1">
      <c r="A41" s="270"/>
      <c r="C41" s="350"/>
      <c r="E41" s="283" t="s">
        <v>58</v>
      </c>
      <c r="F41" s="283">
        <v>610</v>
      </c>
      <c r="G41" s="283">
        <f>IF(I10="",0,I10*F41)</f>
        <v>46360</v>
      </c>
      <c r="H41" s="283">
        <f>F41 * (1 - I37/100)</f>
        <v>347.70000000000005</v>
      </c>
      <c r="I41" s="283">
        <f>IF(I10="",0,I10*H41)</f>
        <v>26425.200000000004</v>
      </c>
      <c r="J41" s="283"/>
      <c r="K41" s="283">
        <f>I41 * J41</f>
        <v>0</v>
      </c>
      <c r="M41" s="270"/>
    </row>
    <row r="42" spans="1:13" ht="15" customHeight="1">
      <c r="A42" s="270"/>
      <c r="C42" s="350"/>
      <c r="E42" s="283" t="s">
        <v>59</v>
      </c>
      <c r="F42" s="283">
        <v>770</v>
      </c>
      <c r="G42" s="283">
        <f>IF(I10="",0,I10*F42)</f>
        <v>58520</v>
      </c>
      <c r="H42" s="283">
        <f>F42 * (1 - I37/100)</f>
        <v>438.90000000000003</v>
      </c>
      <c r="I42" s="283">
        <f>IF(I10="",0,I10*H42)</f>
        <v>33356.400000000001</v>
      </c>
      <c r="J42" s="283"/>
      <c r="K42" s="283">
        <f>I42 * J42</f>
        <v>0</v>
      </c>
      <c r="M42" s="270"/>
    </row>
    <row r="43" spans="1:13">
      <c r="A43" s="270"/>
      <c r="C43" s="350"/>
      <c r="M43" s="270"/>
    </row>
    <row r="44" spans="1:13">
      <c r="A44" s="270"/>
      <c r="C44" s="350"/>
      <c r="M44" s="270"/>
    </row>
    <row r="45" spans="1:13">
      <c r="A45" s="270"/>
      <c r="C45" s="350"/>
      <c r="M45" s="270"/>
    </row>
    <row r="46" spans="1:13">
      <c r="A46" s="270"/>
      <c r="C46" s="350"/>
      <c r="M46" s="270"/>
    </row>
    <row r="47" spans="1:13">
      <c r="A47" s="270"/>
      <c r="C47" s="350"/>
      <c r="M47" s="270"/>
    </row>
    <row r="48" spans="1:13">
      <c r="A48" s="270"/>
      <c r="C48" s="350"/>
      <c r="M48" s="270"/>
    </row>
    <row r="49" spans="1:13">
      <c r="A49" s="270"/>
      <c r="C49" s="350"/>
      <c r="M49" s="270"/>
    </row>
    <row r="50" spans="1:13">
      <c r="A50" s="270"/>
      <c r="C50" s="350"/>
      <c r="M50" s="270"/>
    </row>
    <row r="51" spans="1:13">
      <c r="A51" s="270"/>
      <c r="C51" s="350"/>
      <c r="M51" s="270"/>
    </row>
    <row r="52" spans="1:13">
      <c r="A52" s="270"/>
      <c r="C52" s="350"/>
      <c r="M52" s="270"/>
    </row>
    <row r="53" spans="1:13">
      <c r="A53" s="270"/>
      <c r="C53" s="350"/>
      <c r="M53" s="270"/>
    </row>
    <row r="54" spans="1:13">
      <c r="A54" s="270"/>
      <c r="C54" s="350"/>
      <c r="M54" s="270"/>
    </row>
    <row r="55" spans="1:13">
      <c r="A55" s="270"/>
      <c r="C55" s="350"/>
      <c r="M55" s="270"/>
    </row>
    <row r="56" spans="1:13">
      <c r="A56" s="270"/>
      <c r="C56" s="350"/>
      <c r="M56" s="270"/>
    </row>
    <row r="57" spans="1:13">
      <c r="A57" s="270"/>
      <c r="C57" s="350"/>
      <c r="M57" s="270"/>
    </row>
    <row r="58" spans="1:13">
      <c r="A58" s="270"/>
      <c r="C58" s="351"/>
      <c r="M58" s="270"/>
    </row>
    <row r="59" spans="1:13">
      <c r="A59" s="270"/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0"/>
    </row>
    <row r="60" spans="1:13">
      <c r="A60" s="270"/>
      <c r="H60" s="281" t="s">
        <v>47</v>
      </c>
      <c r="I60" s="281">
        <v>43</v>
      </c>
      <c r="M60" s="270"/>
    </row>
    <row r="61" spans="1:13">
      <c r="A61" s="270"/>
      <c r="M61" s="270"/>
    </row>
    <row r="62" spans="1:13" ht="50.15" customHeight="1">
      <c r="A62" s="270"/>
      <c r="C62" s="349"/>
      <c r="E62" s="282" t="s">
        <v>60</v>
      </c>
      <c r="F62" s="282" t="s">
        <v>49</v>
      </c>
      <c r="G62" s="282" t="s">
        <v>50</v>
      </c>
      <c r="H62" s="282" t="s">
        <v>51</v>
      </c>
      <c r="I62" s="282" t="s">
        <v>52</v>
      </c>
      <c r="J62" s="282" t="s">
        <v>28</v>
      </c>
      <c r="K62" s="282" t="s">
        <v>29</v>
      </c>
      <c r="M62" s="270"/>
    </row>
    <row r="63" spans="1:13" ht="15" customHeight="1">
      <c r="A63" s="270"/>
      <c r="C63" s="350"/>
      <c r="E63" s="283" t="s">
        <v>61</v>
      </c>
      <c r="F63" s="283">
        <v>770</v>
      </c>
      <c r="G63" s="283">
        <f>IF(I10="",0,I10*F63)</f>
        <v>58520</v>
      </c>
      <c r="H63" s="283">
        <f>F63 * (1 - I60/100)</f>
        <v>438.90000000000003</v>
      </c>
      <c r="I63" s="283">
        <f>IF(I10="",0,I10*H63)</f>
        <v>33356.400000000001</v>
      </c>
      <c r="J63" s="283"/>
      <c r="K63" s="283">
        <f t="shared" ref="K63:K66" si="0">I63 * J63</f>
        <v>0</v>
      </c>
      <c r="M63" s="270"/>
    </row>
    <row r="64" spans="1:13" ht="15" customHeight="1">
      <c r="A64" s="270"/>
      <c r="C64" s="350"/>
      <c r="E64" s="283" t="s">
        <v>62</v>
      </c>
      <c r="F64" s="283">
        <v>610</v>
      </c>
      <c r="G64" s="283">
        <f>IF(I10="",0,I10*F64)</f>
        <v>46360</v>
      </c>
      <c r="H64" s="283">
        <f>F64 * (1 - I60/100)</f>
        <v>347.70000000000005</v>
      </c>
      <c r="I64" s="283">
        <f>IF(I10="",0,I10*H64)</f>
        <v>26425.200000000004</v>
      </c>
      <c r="J64" s="283"/>
      <c r="K64" s="283">
        <f t="shared" si="0"/>
        <v>0</v>
      </c>
      <c r="M64" s="270"/>
    </row>
    <row r="65" spans="1:13" ht="15" customHeight="1">
      <c r="A65" s="270"/>
      <c r="C65" s="350"/>
      <c r="E65" s="283" t="s">
        <v>63</v>
      </c>
      <c r="F65" s="283">
        <v>610</v>
      </c>
      <c r="G65" s="283">
        <f>IF(I10="",0,I10*F65)</f>
        <v>46360</v>
      </c>
      <c r="H65" s="283">
        <f>F65 * (1 - I60/100)</f>
        <v>347.70000000000005</v>
      </c>
      <c r="I65" s="283">
        <f>IF(I10="",0,I10*H65)</f>
        <v>26425.200000000004</v>
      </c>
      <c r="J65" s="283"/>
      <c r="K65" s="283">
        <f t="shared" si="0"/>
        <v>0</v>
      </c>
      <c r="M65" s="270"/>
    </row>
    <row r="66" spans="1:13" ht="15" customHeight="1">
      <c r="A66" s="270"/>
      <c r="C66" s="350"/>
      <c r="E66" s="283" t="s">
        <v>64</v>
      </c>
      <c r="F66" s="283">
        <v>905</v>
      </c>
      <c r="G66" s="283">
        <f>IF(I10="",0,I10*F66)</f>
        <v>68780</v>
      </c>
      <c r="H66" s="283">
        <f>F66 * (1 - I60/100)</f>
        <v>515.85</v>
      </c>
      <c r="I66" s="283">
        <f>IF(I10="",0,I10*H66)</f>
        <v>39204.6</v>
      </c>
      <c r="J66" s="283"/>
      <c r="K66" s="283">
        <f t="shared" si="0"/>
        <v>0</v>
      </c>
      <c r="M66" s="270"/>
    </row>
    <row r="67" spans="1:13" ht="15" customHeight="1">
      <c r="A67" s="270"/>
      <c r="C67" s="350"/>
      <c r="E67" s="283"/>
      <c r="F67" s="283"/>
      <c r="G67" s="283"/>
      <c r="H67" s="283"/>
      <c r="I67" s="283"/>
      <c r="J67" s="283"/>
      <c r="K67" s="283"/>
      <c r="M67" s="270"/>
    </row>
    <row r="68" spans="1:13" ht="15" customHeight="1">
      <c r="A68" s="270"/>
      <c r="C68" s="350"/>
      <c r="E68" s="283"/>
      <c r="F68" s="283"/>
      <c r="G68" s="283"/>
      <c r="H68" s="283"/>
      <c r="I68" s="283"/>
      <c r="J68" s="283"/>
      <c r="K68" s="283"/>
      <c r="M68" s="270"/>
    </row>
    <row r="69" spans="1:13" ht="15" customHeight="1">
      <c r="A69" s="270"/>
      <c r="C69" s="350"/>
      <c r="E69" s="283"/>
      <c r="F69" s="283"/>
      <c r="G69" s="283"/>
      <c r="H69" s="283"/>
      <c r="I69" s="283"/>
      <c r="J69" s="283"/>
      <c r="K69" s="283"/>
      <c r="M69" s="270"/>
    </row>
    <row r="70" spans="1:13">
      <c r="A70" s="270"/>
      <c r="C70" s="350"/>
      <c r="M70" s="270"/>
    </row>
    <row r="71" spans="1:13">
      <c r="A71" s="270"/>
      <c r="C71" s="350"/>
      <c r="M71" s="270"/>
    </row>
    <row r="72" spans="1:13">
      <c r="A72" s="270"/>
      <c r="C72" s="350"/>
      <c r="M72" s="270"/>
    </row>
    <row r="73" spans="1:13">
      <c r="A73" s="270"/>
      <c r="C73" s="350"/>
      <c r="M73" s="270"/>
    </row>
    <row r="74" spans="1:13">
      <c r="A74" s="270"/>
      <c r="C74" s="350"/>
      <c r="M74" s="270"/>
    </row>
    <row r="75" spans="1:13">
      <c r="A75" s="270"/>
      <c r="C75" s="350"/>
      <c r="M75" s="270"/>
    </row>
    <row r="76" spans="1:13">
      <c r="A76" s="270"/>
      <c r="C76" s="350"/>
      <c r="M76" s="270"/>
    </row>
    <row r="77" spans="1:13">
      <c r="A77" s="270"/>
      <c r="C77" s="350"/>
      <c r="M77" s="270"/>
    </row>
    <row r="78" spans="1:13">
      <c r="A78" s="270"/>
      <c r="C78" s="350"/>
      <c r="M78" s="270"/>
    </row>
    <row r="79" spans="1:13">
      <c r="A79" s="270"/>
      <c r="C79" s="350"/>
      <c r="M79" s="270"/>
    </row>
    <row r="80" spans="1:13">
      <c r="A80" s="270"/>
      <c r="C80" s="350"/>
      <c r="M80" s="270"/>
    </row>
    <row r="81" spans="1:13">
      <c r="A81" s="270"/>
      <c r="C81" s="351"/>
      <c r="M81" s="270"/>
    </row>
    <row r="82" spans="1:13">
      <c r="A82" s="270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0"/>
    </row>
    <row r="83" spans="1:13">
      <c r="A83" s="270"/>
      <c r="H83" s="281" t="s">
        <v>47</v>
      </c>
      <c r="I83" s="281">
        <v>41</v>
      </c>
      <c r="M83" s="270"/>
    </row>
    <row r="84" spans="1:13">
      <c r="A84" s="270"/>
      <c r="M84" s="270"/>
    </row>
    <row r="85" spans="1:13" ht="50.15" customHeight="1">
      <c r="A85" s="270"/>
      <c r="C85" s="349"/>
      <c r="E85" s="282" t="s">
        <v>65</v>
      </c>
      <c r="F85" s="282" t="s">
        <v>49</v>
      </c>
      <c r="G85" s="282" t="s">
        <v>50</v>
      </c>
      <c r="H85" s="282" t="s">
        <v>51</v>
      </c>
      <c r="I85" s="282" t="s">
        <v>52</v>
      </c>
      <c r="J85" s="282" t="s">
        <v>28</v>
      </c>
      <c r="K85" s="282" t="s">
        <v>29</v>
      </c>
      <c r="M85" s="270"/>
    </row>
    <row r="86" spans="1:13" ht="15" customHeight="1">
      <c r="A86" s="270"/>
      <c r="C86" s="350"/>
      <c r="E86" s="283" t="s">
        <v>66</v>
      </c>
      <c r="F86" s="283">
        <v>770</v>
      </c>
      <c r="G86" s="283">
        <f>IF(I10="",0,I10*F86)</f>
        <v>58520</v>
      </c>
      <c r="H86" s="283">
        <f>F86 * (1 - I83/100)</f>
        <v>454.30000000000007</v>
      </c>
      <c r="I86" s="283">
        <f>IF(I10="",0,I10*H86)</f>
        <v>34526.800000000003</v>
      </c>
      <c r="J86" s="283"/>
      <c r="K86" s="283">
        <f>I86 * J86</f>
        <v>0</v>
      </c>
      <c r="M86" s="270"/>
    </row>
    <row r="87" spans="1:13" ht="15" customHeight="1">
      <c r="A87" s="270"/>
      <c r="C87" s="350"/>
      <c r="E87" s="283" t="s">
        <v>67</v>
      </c>
      <c r="F87" s="283">
        <v>610</v>
      </c>
      <c r="G87" s="283">
        <f>IF(I10="",0,I10*F87)</f>
        <v>46360</v>
      </c>
      <c r="H87" s="283">
        <f>F87 * (1 - I83/100)</f>
        <v>359.90000000000003</v>
      </c>
      <c r="I87" s="283">
        <f>IF(I10="",0,I10*H87)</f>
        <v>27352.400000000001</v>
      </c>
      <c r="J87" s="283"/>
      <c r="K87" s="283">
        <f>I87 * J87</f>
        <v>0</v>
      </c>
      <c r="M87" s="270"/>
    </row>
    <row r="88" spans="1:13" ht="15" customHeight="1">
      <c r="A88" s="270"/>
      <c r="C88" s="350"/>
      <c r="E88" s="283"/>
      <c r="F88" s="283"/>
      <c r="G88" s="283"/>
      <c r="H88" s="283"/>
      <c r="I88" s="283"/>
      <c r="J88" s="283"/>
      <c r="K88" s="283"/>
      <c r="M88" s="270"/>
    </row>
    <row r="89" spans="1:13" ht="15" customHeight="1">
      <c r="A89" s="270"/>
      <c r="C89" s="350"/>
      <c r="E89" s="283" t="s">
        <v>68</v>
      </c>
      <c r="F89" s="283">
        <v>610</v>
      </c>
      <c r="G89" s="283">
        <f>IF(I10="",0,I10*F89)</f>
        <v>46360</v>
      </c>
      <c r="H89" s="283">
        <f>F89 * (1 - I83/100)</f>
        <v>359.90000000000003</v>
      </c>
      <c r="I89" s="283">
        <f>IF(I10="",0,I10*H89)</f>
        <v>27352.400000000001</v>
      </c>
      <c r="J89" s="283"/>
      <c r="K89" s="283">
        <f>I89 * J89</f>
        <v>0</v>
      </c>
      <c r="M89" s="270"/>
    </row>
    <row r="90" spans="1:13" ht="15" customHeight="1">
      <c r="A90" s="270"/>
      <c r="C90" s="350"/>
      <c r="E90" s="283" t="s">
        <v>69</v>
      </c>
      <c r="F90" s="283">
        <v>770</v>
      </c>
      <c r="G90" s="283">
        <f>IF(I10="",0,I10*F90)</f>
        <v>58520</v>
      </c>
      <c r="H90" s="283">
        <f>F90 * (1 - I83/100)</f>
        <v>454.30000000000007</v>
      </c>
      <c r="I90" s="283">
        <f>IF(I10="",0,I10*H90)</f>
        <v>34526.800000000003</v>
      </c>
      <c r="J90" s="283"/>
      <c r="K90" s="283">
        <f>I90 * J90</f>
        <v>0</v>
      </c>
      <c r="M90" s="270"/>
    </row>
    <row r="91" spans="1:13">
      <c r="A91" s="270"/>
      <c r="C91" s="350"/>
      <c r="M91" s="270"/>
    </row>
    <row r="92" spans="1:13">
      <c r="A92" s="270"/>
      <c r="C92" s="350"/>
      <c r="M92" s="270"/>
    </row>
    <row r="93" spans="1:13">
      <c r="A93" s="270"/>
      <c r="C93" s="350"/>
      <c r="M93" s="270"/>
    </row>
    <row r="94" spans="1:13">
      <c r="A94" s="270"/>
      <c r="C94" s="350"/>
      <c r="M94" s="270"/>
    </row>
    <row r="95" spans="1:13">
      <c r="A95" s="270"/>
      <c r="C95" s="350"/>
      <c r="M95" s="270"/>
    </row>
    <row r="96" spans="1:13">
      <c r="A96" s="270"/>
      <c r="C96" s="350"/>
      <c r="M96" s="270"/>
    </row>
    <row r="97" spans="1:13">
      <c r="A97" s="270"/>
      <c r="C97" s="350"/>
      <c r="M97" s="270"/>
    </row>
    <row r="98" spans="1:13">
      <c r="A98" s="270"/>
      <c r="C98" s="350"/>
      <c r="M98" s="270"/>
    </row>
    <row r="99" spans="1:13">
      <c r="A99" s="270"/>
      <c r="C99" s="350"/>
      <c r="M99" s="270"/>
    </row>
    <row r="100" spans="1:13">
      <c r="A100" s="270"/>
      <c r="C100" s="350"/>
      <c r="M100" s="270"/>
    </row>
    <row r="101" spans="1:13">
      <c r="A101" s="270"/>
      <c r="C101" s="350"/>
      <c r="M101" s="270"/>
    </row>
    <row r="102" spans="1:13">
      <c r="A102" s="270"/>
      <c r="C102" s="350"/>
      <c r="M102" s="270"/>
    </row>
    <row r="103" spans="1:13">
      <c r="A103" s="270"/>
      <c r="C103" s="350"/>
      <c r="M103" s="270"/>
    </row>
    <row r="104" spans="1:13">
      <c r="A104" s="270"/>
      <c r="C104" s="351"/>
      <c r="M104" s="270"/>
    </row>
    <row r="105" spans="1:13">
      <c r="A105" s="270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0"/>
    </row>
    <row r="106" spans="1:13">
      <c r="A106" s="270"/>
      <c r="H106" s="281" t="s">
        <v>47</v>
      </c>
      <c r="I106" s="281">
        <v>43</v>
      </c>
      <c r="M106" s="270"/>
    </row>
    <row r="107" spans="1:13">
      <c r="A107" s="270"/>
      <c r="M107" s="270"/>
    </row>
    <row r="108" spans="1:13" ht="50.15" customHeight="1">
      <c r="A108" s="270"/>
      <c r="C108" s="349"/>
      <c r="E108" s="282" t="s">
        <v>70</v>
      </c>
      <c r="F108" s="282" t="s">
        <v>49</v>
      </c>
      <c r="G108" s="282" t="s">
        <v>50</v>
      </c>
      <c r="H108" s="282" t="s">
        <v>51</v>
      </c>
      <c r="I108" s="282" t="s">
        <v>52</v>
      </c>
      <c r="J108" s="282" t="s">
        <v>28</v>
      </c>
      <c r="K108" s="282" t="s">
        <v>29</v>
      </c>
      <c r="M108" s="270"/>
    </row>
    <row r="109" spans="1:13" ht="15" customHeight="1">
      <c r="A109" s="270"/>
      <c r="C109" s="350"/>
      <c r="E109" s="283" t="s">
        <v>71</v>
      </c>
      <c r="F109" s="283">
        <v>610</v>
      </c>
      <c r="G109" s="283">
        <f>IF(I10="",0,I10*F109)</f>
        <v>46360</v>
      </c>
      <c r="H109" s="283">
        <f>F109 * (1 - I106/100)</f>
        <v>347.70000000000005</v>
      </c>
      <c r="I109" s="283">
        <f>IF(I10="",0,I10*H109)</f>
        <v>26425.200000000004</v>
      </c>
      <c r="J109" s="283"/>
      <c r="K109" s="283">
        <f>I109 * J109</f>
        <v>0</v>
      </c>
      <c r="M109" s="270"/>
    </row>
    <row r="110" spans="1:13" ht="15" customHeight="1">
      <c r="A110" s="270"/>
      <c r="C110" s="350"/>
      <c r="E110" s="283" t="s">
        <v>72</v>
      </c>
      <c r="F110" s="283">
        <v>770</v>
      </c>
      <c r="G110" s="283">
        <f>IF(I10="",0,I10*F110)</f>
        <v>58520</v>
      </c>
      <c r="H110" s="283">
        <f>F110 * (1 - I106/100)</f>
        <v>438.90000000000003</v>
      </c>
      <c r="I110" s="283">
        <f>IF(I10="",0,I10*H110)</f>
        <v>33356.400000000001</v>
      </c>
      <c r="J110" s="283"/>
      <c r="K110" s="283">
        <f>I110 * J110</f>
        <v>0</v>
      </c>
      <c r="M110" s="270"/>
    </row>
    <row r="111" spans="1:13" ht="15" customHeight="1">
      <c r="A111" s="270"/>
      <c r="C111" s="350"/>
      <c r="E111" s="283" t="s">
        <v>73</v>
      </c>
      <c r="F111" s="283">
        <v>610</v>
      </c>
      <c r="G111" s="283">
        <f>IF(I10="",0,I10*F111)</f>
        <v>46360</v>
      </c>
      <c r="H111" s="283">
        <f>F111 * (1 - I106/100)</f>
        <v>347.70000000000005</v>
      </c>
      <c r="I111" s="283">
        <f>IF(I10="",0,I10*H111)</f>
        <v>26425.200000000004</v>
      </c>
      <c r="J111" s="283"/>
      <c r="K111" s="283">
        <f>I111 * J111</f>
        <v>0</v>
      </c>
      <c r="M111" s="270"/>
    </row>
    <row r="112" spans="1:13" ht="15" customHeight="1">
      <c r="A112" s="270"/>
      <c r="C112" s="350"/>
      <c r="E112" s="283" t="s">
        <v>74</v>
      </c>
      <c r="F112" s="283">
        <v>770</v>
      </c>
      <c r="G112" s="283">
        <f>IF(I10="",0,I10*F112)</f>
        <v>58520</v>
      </c>
      <c r="H112" s="283">
        <f>F112 * (1 - I106/100)</f>
        <v>438.90000000000003</v>
      </c>
      <c r="I112" s="283">
        <f>IF(I10="",0,I10*H112)</f>
        <v>33356.400000000001</v>
      </c>
      <c r="J112" s="283"/>
      <c r="K112" s="283">
        <f>I112 * J112</f>
        <v>0</v>
      </c>
      <c r="M112" s="270"/>
    </row>
    <row r="113" spans="1:13" ht="15" customHeight="1">
      <c r="A113" s="270"/>
      <c r="C113" s="350"/>
      <c r="E113" s="283" t="s">
        <v>75</v>
      </c>
      <c r="F113" s="283">
        <v>770</v>
      </c>
      <c r="G113" s="283">
        <f>IF(I10="",0,I10*F113)</f>
        <v>58520</v>
      </c>
      <c r="H113" s="283">
        <f>F113 * (1 - I106/100)</f>
        <v>438.90000000000003</v>
      </c>
      <c r="I113" s="283">
        <f>IF(I10="",0,I10*H113)</f>
        <v>33356.400000000001</v>
      </c>
      <c r="J113" s="283"/>
      <c r="K113" s="283">
        <f>I113 * J113</f>
        <v>0</v>
      </c>
      <c r="M113" s="270"/>
    </row>
    <row r="114" spans="1:13">
      <c r="A114" s="270"/>
      <c r="C114" s="350"/>
      <c r="M114" s="270"/>
    </row>
    <row r="115" spans="1:13">
      <c r="A115" s="270"/>
      <c r="C115" s="350"/>
      <c r="M115" s="270"/>
    </row>
    <row r="116" spans="1:13">
      <c r="A116" s="270"/>
      <c r="C116" s="350"/>
      <c r="M116" s="270"/>
    </row>
    <row r="117" spans="1:13">
      <c r="A117" s="270"/>
      <c r="C117" s="350"/>
      <c r="M117" s="270"/>
    </row>
    <row r="118" spans="1:13">
      <c r="A118" s="270"/>
      <c r="C118" s="350"/>
      <c r="M118" s="270"/>
    </row>
    <row r="119" spans="1:13">
      <c r="A119" s="270"/>
      <c r="C119" s="350"/>
      <c r="M119" s="270"/>
    </row>
    <row r="120" spans="1:13">
      <c r="A120" s="270"/>
      <c r="C120" s="350"/>
      <c r="M120" s="270"/>
    </row>
    <row r="121" spans="1:13">
      <c r="A121" s="270"/>
      <c r="C121" s="350"/>
      <c r="M121" s="270"/>
    </row>
    <row r="122" spans="1:13">
      <c r="A122" s="270"/>
      <c r="C122" s="350"/>
      <c r="M122" s="270"/>
    </row>
    <row r="123" spans="1:13">
      <c r="A123" s="270"/>
      <c r="C123" s="350"/>
      <c r="M123" s="270"/>
    </row>
    <row r="124" spans="1:13">
      <c r="A124" s="270"/>
      <c r="C124" s="350"/>
      <c r="M124" s="270"/>
    </row>
    <row r="125" spans="1:13">
      <c r="A125" s="270"/>
      <c r="C125" s="350"/>
      <c r="M125" s="270"/>
    </row>
    <row r="126" spans="1:13">
      <c r="A126" s="270"/>
      <c r="C126" s="350"/>
      <c r="M126" s="270"/>
    </row>
    <row r="127" spans="1:13">
      <c r="A127" s="270"/>
      <c r="C127" s="351"/>
      <c r="M127" s="270"/>
    </row>
    <row r="128" spans="1:13">
      <c r="A128" s="270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70"/>
    </row>
    <row r="129" spans="1:13">
      <c r="A129" s="270"/>
      <c r="H129" s="281" t="s">
        <v>47</v>
      </c>
      <c r="I129" s="281">
        <v>41</v>
      </c>
      <c r="M129" s="270"/>
    </row>
    <row r="130" spans="1:13">
      <c r="A130" s="270"/>
      <c r="M130" s="270"/>
    </row>
    <row r="131" spans="1:13" ht="50.15" customHeight="1">
      <c r="A131" s="270"/>
      <c r="C131" s="349"/>
      <c r="E131" s="282" t="s">
        <v>76</v>
      </c>
      <c r="F131" s="282" t="s">
        <v>49</v>
      </c>
      <c r="G131" s="282" t="s">
        <v>50</v>
      </c>
      <c r="H131" s="282" t="s">
        <v>51</v>
      </c>
      <c r="I131" s="282" t="s">
        <v>52</v>
      </c>
      <c r="J131" s="282" t="s">
        <v>28</v>
      </c>
      <c r="K131" s="282" t="s">
        <v>29</v>
      </c>
      <c r="M131" s="270"/>
    </row>
    <row r="132" spans="1:13" ht="15" customHeight="1">
      <c r="A132" s="270"/>
      <c r="C132" s="350"/>
      <c r="E132" s="283"/>
      <c r="F132" s="283"/>
      <c r="G132" s="283"/>
      <c r="H132" s="283"/>
      <c r="I132" s="283"/>
      <c r="J132" s="283"/>
      <c r="K132" s="283"/>
      <c r="M132" s="270"/>
    </row>
    <row r="133" spans="1:13" ht="15" customHeight="1">
      <c r="A133" s="270"/>
      <c r="C133" s="350"/>
      <c r="E133" s="283"/>
      <c r="F133" s="283"/>
      <c r="G133" s="283"/>
      <c r="H133" s="283"/>
      <c r="I133" s="283"/>
      <c r="J133" s="283"/>
      <c r="K133" s="283"/>
      <c r="M133" s="270"/>
    </row>
    <row r="134" spans="1:13" ht="15" customHeight="1">
      <c r="A134" s="270"/>
      <c r="C134" s="350"/>
      <c r="E134" s="283" t="s">
        <v>79</v>
      </c>
      <c r="F134" s="283">
        <v>613</v>
      </c>
      <c r="G134" s="283">
        <f>IF(I10="",0,I10*F134)</f>
        <v>46588</v>
      </c>
      <c r="H134" s="283">
        <f>F134 * (1 - I129/100)</f>
        <v>361.67000000000007</v>
      </c>
      <c r="I134" s="283">
        <f>IF(I10="",0,I10*H134)</f>
        <v>27486.920000000006</v>
      </c>
      <c r="J134" s="283"/>
      <c r="K134" s="283">
        <f>I134 * J134</f>
        <v>0</v>
      </c>
      <c r="M134" s="270"/>
    </row>
    <row r="135" spans="1:13" ht="15" customHeight="1">
      <c r="A135" s="270"/>
      <c r="C135" s="350"/>
      <c r="E135" s="283" t="s">
        <v>80</v>
      </c>
      <c r="F135" s="283">
        <v>813</v>
      </c>
      <c r="G135" s="283">
        <f>IF(I10="",0,I10*F135)</f>
        <v>61788</v>
      </c>
      <c r="H135" s="283">
        <f>F135 * (1 - I129/100)</f>
        <v>479.67000000000007</v>
      </c>
      <c r="I135" s="283">
        <f>IF(I10="",0,I10*H135)</f>
        <v>36454.920000000006</v>
      </c>
      <c r="J135" s="283"/>
      <c r="K135" s="283">
        <f>I135 * J135</f>
        <v>0</v>
      </c>
      <c r="M135" s="270"/>
    </row>
    <row r="136" spans="1:13">
      <c r="A136" s="270"/>
      <c r="C136" s="350"/>
      <c r="M136" s="270"/>
    </row>
    <row r="137" spans="1:13">
      <c r="A137" s="270"/>
      <c r="C137" s="350"/>
      <c r="M137" s="270"/>
    </row>
    <row r="138" spans="1:13">
      <c r="A138" s="270"/>
      <c r="C138" s="350"/>
      <c r="M138" s="270"/>
    </row>
    <row r="139" spans="1:13">
      <c r="A139" s="270"/>
      <c r="C139" s="350"/>
      <c r="M139" s="270"/>
    </row>
    <row r="140" spans="1:13">
      <c r="A140" s="270"/>
      <c r="C140" s="350"/>
      <c r="M140" s="270"/>
    </row>
    <row r="141" spans="1:13">
      <c r="A141" s="270"/>
      <c r="C141" s="350"/>
      <c r="M141" s="270"/>
    </row>
    <row r="142" spans="1:13">
      <c r="A142" s="270"/>
      <c r="C142" s="350"/>
      <c r="M142" s="270"/>
    </row>
    <row r="143" spans="1:13">
      <c r="A143" s="270"/>
      <c r="C143" s="350"/>
      <c r="M143" s="270"/>
    </row>
    <row r="144" spans="1:13">
      <c r="A144" s="270"/>
      <c r="C144" s="350"/>
      <c r="M144" s="270"/>
    </row>
    <row r="145" spans="1:13">
      <c r="A145" s="270"/>
      <c r="C145" s="350"/>
      <c r="M145" s="270"/>
    </row>
    <row r="146" spans="1:13">
      <c r="A146" s="270"/>
      <c r="C146" s="350"/>
      <c r="M146" s="270"/>
    </row>
    <row r="147" spans="1:13">
      <c r="A147" s="270"/>
      <c r="C147" s="350"/>
      <c r="M147" s="270"/>
    </row>
    <row r="148" spans="1:13">
      <c r="A148" s="270"/>
      <c r="C148" s="350"/>
      <c r="M148" s="270"/>
    </row>
    <row r="149" spans="1:13">
      <c r="A149" s="270"/>
      <c r="C149" s="350"/>
      <c r="M149" s="270"/>
    </row>
    <row r="150" spans="1:13">
      <c r="A150" s="270"/>
      <c r="C150" s="351"/>
      <c r="M150" s="270"/>
    </row>
    <row r="151" spans="1:13">
      <c r="A151" s="270"/>
      <c r="B151" s="273"/>
      <c r="C151" s="273"/>
      <c r="D151" s="273"/>
      <c r="E151" s="273"/>
      <c r="F151" s="273"/>
      <c r="G151" s="273"/>
      <c r="H151" s="273"/>
      <c r="I151" s="273"/>
      <c r="J151" s="273"/>
      <c r="K151" s="273"/>
      <c r="L151" s="273"/>
      <c r="M151" s="270"/>
    </row>
    <row r="152" spans="1:13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</row>
  </sheetData>
  <mergeCells count="13">
    <mergeCell ref="B1:E1"/>
    <mergeCell ref="B3:L3"/>
    <mergeCell ref="B4:L4"/>
    <mergeCell ref="B5:L5"/>
    <mergeCell ref="B6:L6"/>
    <mergeCell ref="C85:C104"/>
    <mergeCell ref="C108:C127"/>
    <mergeCell ref="C131:C150"/>
    <mergeCell ref="H8:I8"/>
    <mergeCell ref="B12:J12"/>
    <mergeCell ref="C16:C35"/>
    <mergeCell ref="C39:C58"/>
    <mergeCell ref="C62:C81"/>
  </mergeCell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83"/>
  <sheetViews>
    <sheetView showGridLines="0" topLeftCell="A38" zoomScale="55" zoomScaleNormal="55" workbookViewId="0">
      <selection activeCell="S39" sqref="S39"/>
    </sheetView>
  </sheetViews>
  <sheetFormatPr defaultRowHeight="14.5"/>
  <cols>
    <col min="1" max="1" width="2" style="246" customWidth="1"/>
    <col min="2" max="2" width="5" style="246" customWidth="1"/>
    <col min="3" max="3" width="90" style="246" customWidth="1"/>
    <col min="4" max="4" width="5" style="246" customWidth="1"/>
    <col min="5" max="5" width="25" style="246" customWidth="1"/>
    <col min="6" max="9" width="15" style="246" customWidth="1"/>
    <col min="10" max="11" width="10" style="246" customWidth="1"/>
  </cols>
  <sheetData>
    <row r="1" spans="1:13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  <c r="J1" s="270"/>
      <c r="K1" s="270"/>
      <c r="L1" s="270"/>
      <c r="M1" s="270"/>
    </row>
    <row r="2" spans="1:13" ht="20.149999999999999" customHeight="1">
      <c r="A2" s="270"/>
      <c r="M2" s="270"/>
    </row>
    <row r="3" spans="1:13" ht="20.149999999999999" customHeight="1">
      <c r="A3" s="270"/>
      <c r="B3" s="348" t="s">
        <v>0</v>
      </c>
      <c r="C3" s="335"/>
      <c r="M3" s="270"/>
    </row>
    <row r="4" spans="1:13" ht="20.149999999999999" customHeight="1">
      <c r="A4" s="270"/>
      <c r="B4" s="348" t="s">
        <v>1</v>
      </c>
      <c r="C4" s="335"/>
      <c r="M4" s="270"/>
    </row>
    <row r="5" spans="1:13" ht="20.149999999999999" customHeight="1">
      <c r="A5" s="270"/>
      <c r="B5" s="348" t="s">
        <v>2</v>
      </c>
      <c r="C5" s="335"/>
      <c r="M5" s="270"/>
    </row>
    <row r="6" spans="1:13" ht="20.149999999999999" customHeight="1">
      <c r="A6" s="270"/>
      <c r="B6" s="335"/>
      <c r="C6" s="335"/>
      <c r="M6" s="270"/>
    </row>
    <row r="7" spans="1:13">
      <c r="A7" s="270"/>
      <c r="B7" s="338" t="s">
        <v>81</v>
      </c>
      <c r="C7" s="339"/>
      <c r="D7" s="339"/>
      <c r="E7" s="339"/>
      <c r="F7" s="339"/>
      <c r="G7" s="339"/>
      <c r="H7" s="339"/>
      <c r="I7" s="339"/>
      <c r="J7" s="339"/>
      <c r="K7" s="270"/>
      <c r="L7" s="270"/>
      <c r="M7" s="270"/>
    </row>
    <row r="8" spans="1:13">
      <c r="A8" s="270"/>
      <c r="B8" s="339"/>
      <c r="C8" s="339"/>
      <c r="D8" s="339"/>
      <c r="E8" s="339"/>
      <c r="F8" s="339"/>
      <c r="G8" s="339"/>
      <c r="H8" s="339"/>
      <c r="I8" s="339"/>
      <c r="J8" s="339"/>
      <c r="K8" s="270"/>
      <c r="L8" s="270"/>
      <c r="M8" s="270"/>
    </row>
    <row r="9" spans="1:13">
      <c r="A9" s="270"/>
      <c r="H9" s="352" t="s">
        <v>42</v>
      </c>
      <c r="I9" s="335"/>
      <c r="M9" s="270"/>
    </row>
    <row r="10" spans="1:13" ht="18">
      <c r="A10" s="270"/>
      <c r="E10" s="280" t="s">
        <v>21</v>
      </c>
      <c r="F10" s="280">
        <f>SUM(K17,K18,K19,K40,K63,)</f>
        <v>0</v>
      </c>
      <c r="H10" s="278" t="s">
        <v>43</v>
      </c>
      <c r="I10" s="278" t="s">
        <v>44</v>
      </c>
      <c r="M10" s="270"/>
    </row>
    <row r="11" spans="1:13">
      <c r="A11" s="270"/>
      <c r="H11" s="281" t="s">
        <v>45</v>
      </c>
      <c r="I11" s="281">
        <v>76</v>
      </c>
      <c r="M11" s="270"/>
    </row>
    <row r="12" spans="1:13" ht="15" customHeight="1">
      <c r="A12" s="270"/>
      <c r="H12" s="281" t="s">
        <v>82</v>
      </c>
      <c r="I12" s="281">
        <v>38</v>
      </c>
      <c r="M12" s="270"/>
    </row>
    <row r="13" spans="1:13">
      <c r="A13" s="270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0"/>
    </row>
    <row r="14" spans="1:13" ht="20.149999999999999" customHeight="1">
      <c r="A14" s="270"/>
      <c r="B14" s="353" t="s">
        <v>83</v>
      </c>
      <c r="C14" s="354"/>
      <c r="D14" s="354"/>
      <c r="E14" s="354"/>
      <c r="F14" s="354"/>
      <c r="G14" s="354"/>
      <c r="H14" s="354"/>
      <c r="I14" s="354"/>
      <c r="J14" s="355"/>
      <c r="M14" s="270"/>
    </row>
    <row r="15" spans="1:13">
      <c r="A15" s="270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0"/>
    </row>
    <row r="16" spans="1:13" ht="50.15" customHeight="1">
      <c r="A16" s="270"/>
      <c r="C16" s="349"/>
      <c r="E16" s="282" t="s">
        <v>84</v>
      </c>
      <c r="F16" s="282" t="s">
        <v>49</v>
      </c>
      <c r="G16" s="282" t="s">
        <v>50</v>
      </c>
      <c r="H16" s="282" t="s">
        <v>51</v>
      </c>
      <c r="I16" s="282" t="s">
        <v>52</v>
      </c>
      <c r="J16" s="282" t="s">
        <v>28</v>
      </c>
      <c r="K16" s="282" t="s">
        <v>29</v>
      </c>
      <c r="M16" s="270"/>
    </row>
    <row r="17" spans="1:13" ht="15" customHeight="1">
      <c r="A17" s="270"/>
      <c r="C17" s="350"/>
      <c r="E17" s="283" t="s">
        <v>85</v>
      </c>
      <c r="F17" s="283">
        <v>677.9</v>
      </c>
      <c r="G17" s="283">
        <f>IF(I11="",0,I11*F17)</f>
        <v>51520.4</v>
      </c>
      <c r="H17" s="283">
        <f>F17 * (1 - I12/100)</f>
        <v>420.298</v>
      </c>
      <c r="I17" s="283">
        <f>IF(I11="",0,I11*H17)</f>
        <v>31942.648000000001</v>
      </c>
      <c r="J17" s="283"/>
      <c r="K17" s="283">
        <f>I17 * J17</f>
        <v>0</v>
      </c>
      <c r="M17" s="270"/>
    </row>
    <row r="18" spans="1:13" ht="15" customHeight="1">
      <c r="A18" s="270"/>
      <c r="C18" s="350"/>
      <c r="E18" s="283" t="s">
        <v>86</v>
      </c>
      <c r="F18" s="283">
        <v>1261.5</v>
      </c>
      <c r="G18" s="283">
        <f>IF(I11="",0,I11*F18)</f>
        <v>95874</v>
      </c>
      <c r="H18" s="283">
        <f>F18 * (1 - I12/100)</f>
        <v>782.13</v>
      </c>
      <c r="I18" s="283">
        <f>IF(I11="",0,I11*H18)</f>
        <v>59441.88</v>
      </c>
      <c r="J18" s="283"/>
      <c r="K18" s="283">
        <f>I18 * J18</f>
        <v>0</v>
      </c>
      <c r="M18" s="270"/>
    </row>
    <row r="19" spans="1:13" ht="15" customHeight="1">
      <c r="A19" s="270"/>
      <c r="C19" s="350"/>
      <c r="E19" s="283" t="s">
        <v>87</v>
      </c>
      <c r="F19" s="283">
        <v>1614</v>
      </c>
      <c r="G19" s="283">
        <f>IF(I11="",0,I11*F19)</f>
        <v>122664</v>
      </c>
      <c r="H19" s="283">
        <f>F19 * (1 - I12/100)</f>
        <v>1000.68</v>
      </c>
      <c r="I19" s="283">
        <f>IF(I11="",0,I11*H19)</f>
        <v>76051.679999999993</v>
      </c>
      <c r="J19" s="283"/>
      <c r="K19" s="283">
        <f>I19 * J19</f>
        <v>0</v>
      </c>
      <c r="M19" s="270"/>
    </row>
    <row r="20" spans="1:13">
      <c r="A20" s="270"/>
      <c r="C20" s="350"/>
      <c r="M20" s="270"/>
    </row>
    <row r="21" spans="1:13">
      <c r="A21" s="270"/>
      <c r="C21" s="350"/>
      <c r="M21" s="270"/>
    </row>
    <row r="22" spans="1:13">
      <c r="A22" s="270"/>
      <c r="C22" s="350"/>
      <c r="M22" s="270"/>
    </row>
    <row r="23" spans="1:13">
      <c r="A23" s="270"/>
      <c r="C23" s="350"/>
      <c r="M23" s="270"/>
    </row>
    <row r="24" spans="1:13">
      <c r="A24" s="270"/>
      <c r="C24" s="350"/>
      <c r="M24" s="270"/>
    </row>
    <row r="25" spans="1:13">
      <c r="A25" s="270"/>
      <c r="C25" s="350"/>
      <c r="M25" s="270"/>
    </row>
    <row r="26" spans="1:13">
      <c r="A26" s="270"/>
      <c r="C26" s="350"/>
      <c r="M26" s="270"/>
    </row>
    <row r="27" spans="1:13">
      <c r="A27" s="270"/>
      <c r="C27" s="350"/>
      <c r="M27" s="270"/>
    </row>
    <row r="28" spans="1:13">
      <c r="A28" s="270"/>
      <c r="C28" s="350"/>
      <c r="M28" s="270"/>
    </row>
    <row r="29" spans="1:13">
      <c r="A29" s="270"/>
      <c r="C29" s="350"/>
      <c r="M29" s="270"/>
    </row>
    <row r="30" spans="1:13">
      <c r="A30" s="270"/>
      <c r="C30" s="350"/>
      <c r="M30" s="270"/>
    </row>
    <row r="31" spans="1:13">
      <c r="A31" s="270"/>
      <c r="C31" s="350"/>
      <c r="M31" s="270"/>
    </row>
    <row r="32" spans="1:13">
      <c r="A32" s="270"/>
      <c r="C32" s="350"/>
      <c r="M32" s="270"/>
    </row>
    <row r="33" spans="1:13">
      <c r="A33" s="270"/>
      <c r="C33" s="350"/>
      <c r="M33" s="270"/>
    </row>
    <row r="34" spans="1:13">
      <c r="A34" s="270"/>
      <c r="C34" s="350"/>
      <c r="M34" s="270"/>
    </row>
    <row r="35" spans="1:13">
      <c r="A35" s="270"/>
      <c r="C35" s="351"/>
      <c r="M35" s="270"/>
    </row>
    <row r="36" spans="1:13">
      <c r="A36" s="270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0"/>
    </row>
    <row r="37" spans="1:13" ht="20.149999999999999" customHeight="1">
      <c r="A37" s="270"/>
      <c r="B37" s="353" t="s">
        <v>88</v>
      </c>
      <c r="C37" s="354"/>
      <c r="D37" s="354"/>
      <c r="E37" s="354"/>
      <c r="F37" s="354"/>
      <c r="G37" s="354"/>
      <c r="H37" s="354"/>
      <c r="I37" s="354"/>
      <c r="J37" s="355"/>
      <c r="M37" s="270"/>
    </row>
    <row r="38" spans="1:13">
      <c r="A38" s="27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0"/>
    </row>
    <row r="39" spans="1:13" ht="50.15" customHeight="1">
      <c r="A39" s="270"/>
      <c r="C39" s="349"/>
      <c r="E39" s="282" t="s">
        <v>89</v>
      </c>
      <c r="F39" s="282" t="s">
        <v>49</v>
      </c>
      <c r="G39" s="282" t="s">
        <v>50</v>
      </c>
      <c r="H39" s="282" t="s">
        <v>51</v>
      </c>
      <c r="I39" s="282" t="s">
        <v>52</v>
      </c>
      <c r="J39" s="282" t="s">
        <v>28</v>
      </c>
      <c r="K39" s="282" t="s">
        <v>29</v>
      </c>
      <c r="M39" s="270"/>
    </row>
    <row r="40" spans="1:13" ht="15" customHeight="1">
      <c r="A40" s="270"/>
      <c r="C40" s="350"/>
      <c r="E40" s="283" t="s">
        <v>90</v>
      </c>
      <c r="F40" s="283">
        <v>1437.2</v>
      </c>
      <c r="G40" s="283">
        <f>IF(I11="",0,I11*F40)</f>
        <v>109227.2</v>
      </c>
      <c r="H40" s="283">
        <f>F40 * (1 - I12/100)</f>
        <v>891.06400000000008</v>
      </c>
      <c r="I40" s="283">
        <f>IF(I11="",0,I11*H40)</f>
        <v>67720.864000000001</v>
      </c>
      <c r="J40" s="283"/>
      <c r="K40" s="283">
        <f>I40 * J40</f>
        <v>0</v>
      </c>
      <c r="M40" s="270"/>
    </row>
    <row r="41" spans="1:13">
      <c r="A41" s="270"/>
      <c r="C41" s="350"/>
      <c r="M41" s="270"/>
    </row>
    <row r="42" spans="1:13">
      <c r="A42" s="270"/>
      <c r="C42" s="350"/>
      <c r="M42" s="270"/>
    </row>
    <row r="43" spans="1:13">
      <c r="A43" s="270"/>
      <c r="C43" s="350"/>
      <c r="M43" s="270"/>
    </row>
    <row r="44" spans="1:13">
      <c r="A44" s="270"/>
      <c r="C44" s="350"/>
      <c r="M44" s="270"/>
    </row>
    <row r="45" spans="1:13">
      <c r="A45" s="270"/>
      <c r="C45" s="350"/>
      <c r="M45" s="270"/>
    </row>
    <row r="46" spans="1:13">
      <c r="A46" s="270"/>
      <c r="C46" s="350"/>
      <c r="M46" s="270"/>
    </row>
    <row r="47" spans="1:13">
      <c r="A47" s="270"/>
      <c r="C47" s="350"/>
      <c r="M47" s="270"/>
    </row>
    <row r="48" spans="1:13">
      <c r="A48" s="270"/>
      <c r="C48" s="350"/>
      <c r="M48" s="270"/>
    </row>
    <row r="49" spans="1:13">
      <c r="A49" s="270"/>
      <c r="C49" s="350"/>
      <c r="M49" s="270"/>
    </row>
    <row r="50" spans="1:13">
      <c r="A50" s="270"/>
      <c r="C50" s="350"/>
      <c r="M50" s="270"/>
    </row>
    <row r="51" spans="1:13">
      <c r="A51" s="270"/>
      <c r="C51" s="350"/>
      <c r="M51" s="270"/>
    </row>
    <row r="52" spans="1:13">
      <c r="A52" s="270"/>
      <c r="C52" s="350"/>
      <c r="M52" s="270"/>
    </row>
    <row r="53" spans="1:13">
      <c r="A53" s="270"/>
      <c r="C53" s="350"/>
      <c r="M53" s="270"/>
    </row>
    <row r="54" spans="1:13">
      <c r="A54" s="270"/>
      <c r="C54" s="350"/>
      <c r="M54" s="270"/>
    </row>
    <row r="55" spans="1:13">
      <c r="A55" s="270"/>
      <c r="C55" s="350"/>
      <c r="M55" s="270"/>
    </row>
    <row r="56" spans="1:13">
      <c r="A56" s="270"/>
      <c r="C56" s="350"/>
      <c r="M56" s="270"/>
    </row>
    <row r="57" spans="1:13">
      <c r="A57" s="270"/>
      <c r="C57" s="350"/>
      <c r="M57" s="270"/>
    </row>
    <row r="58" spans="1:13">
      <c r="A58" s="270"/>
      <c r="C58" s="351"/>
      <c r="M58" s="270"/>
    </row>
    <row r="59" spans="1:13">
      <c r="A59" s="270"/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0"/>
    </row>
    <row r="60" spans="1:13" ht="20.149999999999999" customHeight="1">
      <c r="A60" s="270"/>
      <c r="B60" s="353" t="s">
        <v>91</v>
      </c>
      <c r="C60" s="354"/>
      <c r="D60" s="354"/>
      <c r="E60" s="354"/>
      <c r="F60" s="354"/>
      <c r="G60" s="354"/>
      <c r="H60" s="354"/>
      <c r="I60" s="354"/>
      <c r="J60" s="355"/>
      <c r="M60" s="270"/>
    </row>
    <row r="61" spans="1:13">
      <c r="A61" s="270"/>
      <c r="B61" s="273"/>
      <c r="C61" s="273"/>
      <c r="D61" s="273"/>
      <c r="E61" s="273"/>
      <c r="F61" s="273"/>
      <c r="G61" s="273"/>
      <c r="H61" s="273"/>
      <c r="I61" s="273"/>
      <c r="J61" s="273"/>
      <c r="K61" s="273"/>
      <c r="L61" s="273"/>
      <c r="M61" s="270"/>
    </row>
    <row r="62" spans="1:13" ht="50.15" customHeight="1">
      <c r="A62" s="270"/>
      <c r="C62" s="349"/>
      <c r="E62" s="282" t="s">
        <v>92</v>
      </c>
      <c r="F62" s="282" t="s">
        <v>49</v>
      </c>
      <c r="G62" s="282" t="s">
        <v>50</v>
      </c>
      <c r="H62" s="282" t="s">
        <v>51</v>
      </c>
      <c r="I62" s="282" t="s">
        <v>52</v>
      </c>
      <c r="J62" s="282" t="s">
        <v>28</v>
      </c>
      <c r="K62" s="282" t="s">
        <v>29</v>
      </c>
      <c r="M62" s="270"/>
    </row>
    <row r="63" spans="1:13" ht="15" customHeight="1">
      <c r="A63" s="270"/>
      <c r="C63" s="350"/>
      <c r="E63" s="283" t="s">
        <v>93</v>
      </c>
      <c r="F63" s="283">
        <v>1599.8</v>
      </c>
      <c r="G63" s="283">
        <f>IF(I11="",0,I11*F63)</f>
        <v>121584.8</v>
      </c>
      <c r="H63" s="283">
        <f>F63 * (1 - I12/100)</f>
        <v>991.87599999999998</v>
      </c>
      <c r="I63" s="283">
        <f>IF(I11="",0,I11*H63)</f>
        <v>75382.576000000001</v>
      </c>
      <c r="J63" s="283"/>
      <c r="K63" s="283">
        <f>I63 * J63</f>
        <v>0</v>
      </c>
      <c r="M63" s="270"/>
    </row>
    <row r="64" spans="1:13">
      <c r="A64" s="270"/>
      <c r="C64" s="350"/>
      <c r="M64" s="270"/>
    </row>
    <row r="65" spans="1:13">
      <c r="A65" s="270"/>
      <c r="C65" s="350"/>
      <c r="M65" s="270"/>
    </row>
    <row r="66" spans="1:13">
      <c r="A66" s="270"/>
      <c r="C66" s="350"/>
      <c r="M66" s="270"/>
    </row>
    <row r="67" spans="1:13">
      <c r="A67" s="270"/>
      <c r="C67" s="350"/>
      <c r="M67" s="270"/>
    </row>
    <row r="68" spans="1:13">
      <c r="A68" s="270"/>
      <c r="C68" s="350"/>
      <c r="M68" s="270"/>
    </row>
    <row r="69" spans="1:13">
      <c r="A69" s="270"/>
      <c r="C69" s="350"/>
      <c r="M69" s="270"/>
    </row>
    <row r="70" spans="1:13">
      <c r="A70" s="270"/>
      <c r="C70" s="350"/>
      <c r="M70" s="270"/>
    </row>
    <row r="71" spans="1:13">
      <c r="A71" s="270"/>
      <c r="C71" s="350"/>
      <c r="M71" s="270"/>
    </row>
    <row r="72" spans="1:13">
      <c r="A72" s="270"/>
      <c r="C72" s="350"/>
      <c r="M72" s="270"/>
    </row>
    <row r="73" spans="1:13">
      <c r="A73" s="270"/>
      <c r="C73" s="350"/>
      <c r="M73" s="270"/>
    </row>
    <row r="74" spans="1:13">
      <c r="A74" s="270"/>
      <c r="C74" s="350"/>
      <c r="M74" s="270"/>
    </row>
    <row r="75" spans="1:13">
      <c r="A75" s="270"/>
      <c r="C75" s="350"/>
      <c r="M75" s="270"/>
    </row>
    <row r="76" spans="1:13">
      <c r="A76" s="270"/>
      <c r="C76" s="350"/>
      <c r="M76" s="270"/>
    </row>
    <row r="77" spans="1:13">
      <c r="A77" s="270"/>
      <c r="C77" s="350"/>
      <c r="M77" s="270"/>
    </row>
    <row r="78" spans="1:13">
      <c r="A78" s="270"/>
      <c r="C78" s="350"/>
      <c r="M78" s="270"/>
    </row>
    <row r="79" spans="1:13">
      <c r="A79" s="270"/>
      <c r="C79" s="350"/>
      <c r="M79" s="270"/>
    </row>
    <row r="80" spans="1:13">
      <c r="A80" s="270"/>
      <c r="C80" s="350"/>
      <c r="M80" s="270"/>
    </row>
    <row r="81" spans="1:13">
      <c r="A81" s="270"/>
      <c r="C81" s="351"/>
      <c r="M81" s="270"/>
    </row>
    <row r="82" spans="1:13">
      <c r="A82" s="270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0"/>
    </row>
    <row r="83" spans="1:13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</row>
  </sheetData>
  <mergeCells count="14">
    <mergeCell ref="B1:E1"/>
    <mergeCell ref="B3:C3"/>
    <mergeCell ref="B4:C4"/>
    <mergeCell ref="B5:C5"/>
    <mergeCell ref="B6:C6"/>
    <mergeCell ref="B37:J37"/>
    <mergeCell ref="C39:C58"/>
    <mergeCell ref="B60:J60"/>
    <mergeCell ref="C62:C81"/>
    <mergeCell ref="B7:J7"/>
    <mergeCell ref="B8:J8"/>
    <mergeCell ref="H9:I9"/>
    <mergeCell ref="B14:J14"/>
    <mergeCell ref="C16:C35"/>
  </mergeCells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29"/>
  <sheetViews>
    <sheetView showGridLines="0" tabSelected="1" topLeftCell="A2" zoomScale="60" zoomScaleNormal="60" workbookViewId="0">
      <selection activeCell="F9" sqref="F9"/>
    </sheetView>
  </sheetViews>
  <sheetFormatPr defaultRowHeight="14.5"/>
  <cols>
    <col min="1" max="1" width="7" style="246" customWidth="1"/>
    <col min="2" max="2" width="20" style="246" customWidth="1"/>
    <col min="3" max="3" width="60" style="246" customWidth="1"/>
    <col min="4" max="4" width="45" style="246" customWidth="1"/>
    <col min="5" max="8" width="25" style="246" customWidth="1"/>
    <col min="9" max="9" width="7" style="246" customWidth="1"/>
  </cols>
  <sheetData>
    <row r="1" spans="1:9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</row>
    <row r="2" spans="1:9" ht="20.149999999999999" customHeight="1">
      <c r="A2" s="270"/>
      <c r="I2" s="270"/>
    </row>
    <row r="3" spans="1:9" ht="20.149999999999999" customHeight="1">
      <c r="A3" s="270"/>
      <c r="B3" s="348" t="s">
        <v>0</v>
      </c>
      <c r="C3" s="335"/>
      <c r="I3" s="270"/>
    </row>
    <row r="4" spans="1:9" ht="20.149999999999999" customHeight="1">
      <c r="A4" s="270"/>
      <c r="B4" s="348" t="s">
        <v>1</v>
      </c>
      <c r="C4" s="335"/>
      <c r="I4" s="270"/>
    </row>
    <row r="5" spans="1:9" ht="20.149999999999999" customHeight="1">
      <c r="A5" s="270"/>
      <c r="B5" s="348" t="s">
        <v>2</v>
      </c>
      <c r="C5" s="335"/>
      <c r="I5" s="270"/>
    </row>
    <row r="6" spans="1:9" ht="20" customHeight="1">
      <c r="A6" s="270"/>
      <c r="B6" s="335"/>
      <c r="C6" s="335"/>
      <c r="I6" s="270"/>
    </row>
    <row r="7" spans="1:9">
      <c r="A7" s="270"/>
      <c r="B7" s="338" t="s">
        <v>81</v>
      </c>
      <c r="C7" s="339"/>
      <c r="D7" s="339"/>
      <c r="E7" s="339"/>
      <c r="F7" s="339"/>
      <c r="G7" s="270"/>
      <c r="H7" s="270"/>
      <c r="I7" s="270"/>
    </row>
    <row r="8" spans="1:9">
      <c r="A8" s="270"/>
      <c r="B8" s="339"/>
      <c r="C8" s="339"/>
      <c r="D8" s="339"/>
      <c r="E8" s="339"/>
      <c r="F8" s="339"/>
      <c r="G8" s="270"/>
      <c r="H8" s="270"/>
      <c r="I8" s="270"/>
    </row>
    <row r="9" spans="1:9" ht="20.149999999999999" customHeight="1">
      <c r="A9" s="270"/>
      <c r="B9" s="270"/>
      <c r="C9" s="270"/>
      <c r="D9" s="270"/>
      <c r="E9" s="270"/>
      <c r="F9" s="270"/>
      <c r="G9" s="270"/>
      <c r="H9" s="270"/>
      <c r="I9" s="270"/>
    </row>
    <row r="10" spans="1:9" ht="30" customHeight="1">
      <c r="A10" s="270"/>
      <c r="B10" s="340" t="s">
        <v>20</v>
      </c>
      <c r="C10" s="341"/>
      <c r="D10" s="271">
        <v>26</v>
      </c>
      <c r="I10" s="270"/>
    </row>
    <row r="11" spans="1:9" ht="30" customHeight="1">
      <c r="A11" s="270"/>
      <c r="B11" s="342" t="s">
        <v>21</v>
      </c>
      <c r="C11" s="343"/>
      <c r="D11" s="272">
        <f>SUM(H16,H17,H18,H19,H20,H21,H22,H23,H24,H25,H26,H27,)</f>
        <v>0</v>
      </c>
      <c r="I11" s="270"/>
    </row>
    <row r="12" spans="1:9" ht="20.149999999999999" customHeight="1">
      <c r="A12" s="270"/>
      <c r="B12" s="273"/>
      <c r="C12" s="273"/>
      <c r="D12" s="273"/>
      <c r="E12" s="273"/>
      <c r="F12" s="273"/>
      <c r="G12" s="273"/>
      <c r="H12" s="273"/>
      <c r="I12" s="270"/>
    </row>
    <row r="13" spans="1:9" ht="45" customHeight="1">
      <c r="A13" s="270"/>
      <c r="B13" s="344" t="s">
        <v>9</v>
      </c>
      <c r="C13" s="345"/>
      <c r="D13" s="345"/>
      <c r="E13" s="345"/>
      <c r="F13" s="345"/>
      <c r="G13" s="345"/>
      <c r="H13" s="346"/>
      <c r="I13" s="270"/>
    </row>
    <row r="14" spans="1:9">
      <c r="A14" s="270"/>
      <c r="B14" s="273"/>
      <c r="C14" s="273"/>
      <c r="D14" s="273"/>
      <c r="E14" s="273"/>
      <c r="F14" s="273"/>
      <c r="G14" s="273"/>
      <c r="H14" s="273"/>
      <c r="I14" s="270"/>
    </row>
    <row r="15" spans="1:9" ht="50.15" customHeight="1">
      <c r="A15" s="270"/>
      <c r="B15" s="274" t="s">
        <v>23</v>
      </c>
      <c r="C15" s="274" t="s">
        <v>24</v>
      </c>
      <c r="D15" s="274" t="s">
        <v>25</v>
      </c>
      <c r="E15" s="274" t="s">
        <v>26</v>
      </c>
      <c r="F15" s="274" t="s">
        <v>27</v>
      </c>
      <c r="G15" s="274" t="s">
        <v>28</v>
      </c>
      <c r="H15" s="274" t="s">
        <v>94</v>
      </c>
      <c r="I15" s="270"/>
    </row>
    <row r="16" spans="1:9" ht="200.15" customHeight="1">
      <c r="A16" s="270"/>
      <c r="B16" s="275" t="s">
        <v>95</v>
      </c>
      <c r="C16" s="337"/>
      <c r="D16" s="276" t="s">
        <v>96</v>
      </c>
      <c r="E16" s="277">
        <v>1300</v>
      </c>
      <c r="F16" s="277">
        <f>E16 *(1 - D10/100)</f>
        <v>962</v>
      </c>
      <c r="G16" s="277"/>
      <c r="H16" s="277">
        <f t="shared" ref="H16:H27" si="0">F16 * G16</f>
        <v>0</v>
      </c>
      <c r="I16" s="270"/>
    </row>
    <row r="17" spans="1:9" ht="200.15" customHeight="1">
      <c r="A17" s="270"/>
      <c r="B17" s="275" t="s">
        <v>97</v>
      </c>
      <c r="C17" s="337"/>
      <c r="D17" s="276" t="s">
        <v>98</v>
      </c>
      <c r="E17" s="277">
        <v>1300</v>
      </c>
      <c r="F17" s="277">
        <f>E17 *(1 - D10/100)</f>
        <v>962</v>
      </c>
      <c r="G17" s="277"/>
      <c r="H17" s="277">
        <f t="shared" si="0"/>
        <v>0</v>
      </c>
      <c r="I17" s="270"/>
    </row>
    <row r="18" spans="1:9" ht="200.15" customHeight="1">
      <c r="A18" s="270"/>
      <c r="B18" s="275" t="s">
        <v>99</v>
      </c>
      <c r="C18" s="337"/>
      <c r="D18" s="276" t="s">
        <v>100</v>
      </c>
      <c r="E18" s="277">
        <v>1500</v>
      </c>
      <c r="F18" s="277">
        <f>E18 *(1 - D10/100)</f>
        <v>1110</v>
      </c>
      <c r="G18" s="277"/>
      <c r="H18" s="277">
        <f t="shared" si="0"/>
        <v>0</v>
      </c>
      <c r="I18" s="270"/>
    </row>
    <row r="19" spans="1:9" ht="200.15" customHeight="1">
      <c r="A19" s="270"/>
      <c r="B19" s="275" t="s">
        <v>101</v>
      </c>
      <c r="C19" s="337"/>
      <c r="D19" s="276" t="s">
        <v>102</v>
      </c>
      <c r="E19" s="277">
        <v>1500</v>
      </c>
      <c r="F19" s="277">
        <f>E19 *(1 - D10/100)</f>
        <v>1110</v>
      </c>
      <c r="G19" s="277"/>
      <c r="H19" s="277">
        <f t="shared" si="0"/>
        <v>0</v>
      </c>
      <c r="I19" s="270"/>
    </row>
    <row r="20" spans="1:9" ht="200.15" customHeight="1">
      <c r="A20" s="270"/>
      <c r="B20" s="275" t="s">
        <v>103</v>
      </c>
      <c r="C20" s="337"/>
      <c r="D20" s="276" t="s">
        <v>104</v>
      </c>
      <c r="E20" s="277">
        <v>1950</v>
      </c>
      <c r="F20" s="277">
        <f>E20 *(1 - D10/100)</f>
        <v>1443</v>
      </c>
      <c r="G20" s="277"/>
      <c r="H20" s="277">
        <f t="shared" si="0"/>
        <v>0</v>
      </c>
      <c r="I20" s="270"/>
    </row>
    <row r="21" spans="1:9" ht="200.15" customHeight="1">
      <c r="A21" s="270"/>
      <c r="B21" s="275" t="s">
        <v>105</v>
      </c>
      <c r="C21" s="337"/>
      <c r="D21" s="276" t="s">
        <v>106</v>
      </c>
      <c r="E21" s="277">
        <v>1900</v>
      </c>
      <c r="F21" s="277">
        <f>E21 *(1 - D10/100)</f>
        <v>1406</v>
      </c>
      <c r="G21" s="277"/>
      <c r="H21" s="277">
        <f t="shared" si="0"/>
        <v>0</v>
      </c>
      <c r="I21" s="270"/>
    </row>
    <row r="22" spans="1:9" ht="200.15" customHeight="1">
      <c r="A22" s="270"/>
      <c r="B22" s="275" t="s">
        <v>107</v>
      </c>
      <c r="C22" s="337"/>
      <c r="D22" s="276" t="s">
        <v>108</v>
      </c>
      <c r="E22" s="277">
        <v>1300</v>
      </c>
      <c r="F22" s="277">
        <f>E22 *(1 - D10/100)</f>
        <v>962</v>
      </c>
      <c r="G22" s="277"/>
      <c r="H22" s="277">
        <f t="shared" si="0"/>
        <v>0</v>
      </c>
      <c r="I22" s="270"/>
    </row>
    <row r="23" spans="1:9" ht="200.15" customHeight="1">
      <c r="A23" s="270"/>
      <c r="B23" s="275" t="s">
        <v>109</v>
      </c>
      <c r="C23" s="337"/>
      <c r="D23" s="276" t="s">
        <v>110</v>
      </c>
      <c r="E23" s="277">
        <v>1500</v>
      </c>
      <c r="F23" s="277">
        <f>E23 *(1 - D10/100)</f>
        <v>1110</v>
      </c>
      <c r="G23" s="277"/>
      <c r="H23" s="277">
        <f t="shared" si="0"/>
        <v>0</v>
      </c>
      <c r="I23" s="270"/>
    </row>
    <row r="24" spans="1:9" ht="200.15" customHeight="1">
      <c r="A24" s="270"/>
      <c r="B24" s="275" t="s">
        <v>111</v>
      </c>
      <c r="C24" s="337"/>
      <c r="D24" s="276" t="s">
        <v>112</v>
      </c>
      <c r="E24" s="277">
        <v>2250</v>
      </c>
      <c r="F24" s="277">
        <f>E24 *(1 - D10/100)</f>
        <v>1665</v>
      </c>
      <c r="G24" s="277"/>
      <c r="H24" s="277">
        <f t="shared" si="0"/>
        <v>0</v>
      </c>
      <c r="I24" s="270"/>
    </row>
    <row r="25" spans="1:9" ht="200.15" customHeight="1">
      <c r="A25" s="270"/>
      <c r="B25" s="275" t="s">
        <v>113</v>
      </c>
      <c r="C25" s="337"/>
      <c r="D25" s="276" t="s">
        <v>114</v>
      </c>
      <c r="E25" s="277">
        <v>1150</v>
      </c>
      <c r="F25" s="277">
        <f>E25 *(1 - D10/100)</f>
        <v>851</v>
      </c>
      <c r="G25" s="277"/>
      <c r="H25" s="277">
        <f t="shared" si="0"/>
        <v>0</v>
      </c>
      <c r="I25" s="270"/>
    </row>
    <row r="26" spans="1:9" ht="200.15" customHeight="1">
      <c r="A26" s="270"/>
      <c r="B26" s="275" t="s">
        <v>115</v>
      </c>
      <c r="C26" s="337"/>
      <c r="D26" s="276" t="s">
        <v>116</v>
      </c>
      <c r="E26" s="277">
        <v>1300</v>
      </c>
      <c r="F26" s="277">
        <f>E26 *(1 - D10/100)</f>
        <v>962</v>
      </c>
      <c r="G26" s="277"/>
      <c r="H26" s="277">
        <f t="shared" si="0"/>
        <v>0</v>
      </c>
      <c r="I26" s="270"/>
    </row>
    <row r="27" spans="1:9" ht="200.15" customHeight="1">
      <c r="A27" s="270"/>
      <c r="B27" s="275" t="s">
        <v>117</v>
      </c>
      <c r="C27" s="337"/>
      <c r="D27" s="276" t="s">
        <v>118</v>
      </c>
      <c r="E27" s="277">
        <v>3600</v>
      </c>
      <c r="F27" s="277">
        <f>E27 *(1 - D10/100)</f>
        <v>2664</v>
      </c>
      <c r="G27" s="277"/>
      <c r="H27" s="277">
        <f t="shared" si="0"/>
        <v>0</v>
      </c>
      <c r="I27" s="270"/>
    </row>
    <row r="28" spans="1:9">
      <c r="A28" s="270"/>
      <c r="B28" s="273"/>
      <c r="C28" s="273"/>
      <c r="D28" s="273"/>
      <c r="E28" s="273"/>
      <c r="F28" s="273"/>
      <c r="G28" s="273"/>
      <c r="H28" s="273"/>
      <c r="I28" s="270"/>
    </row>
    <row r="29" spans="1:9">
      <c r="A29" s="270"/>
      <c r="B29" s="270"/>
      <c r="C29" s="270"/>
      <c r="D29" s="270"/>
      <c r="E29" s="270"/>
      <c r="F29" s="270"/>
      <c r="G29" s="270"/>
      <c r="H29" s="270"/>
      <c r="I29" s="270"/>
    </row>
  </sheetData>
  <mergeCells count="22">
    <mergeCell ref="B1:E1"/>
    <mergeCell ref="B3:C3"/>
    <mergeCell ref="B4:C4"/>
    <mergeCell ref="B5:C5"/>
    <mergeCell ref="B6:C6"/>
    <mergeCell ref="B7:F7"/>
    <mergeCell ref="B8:F8"/>
    <mergeCell ref="B10:C10"/>
    <mergeCell ref="B11:C11"/>
    <mergeCell ref="B13:H13"/>
    <mergeCell ref="C16"/>
    <mergeCell ref="C17"/>
    <mergeCell ref="C18"/>
    <mergeCell ref="C19"/>
    <mergeCell ref="C20"/>
    <mergeCell ref="C26"/>
    <mergeCell ref="C27"/>
    <mergeCell ref="C21"/>
    <mergeCell ref="C22"/>
    <mergeCell ref="C23"/>
    <mergeCell ref="C24"/>
    <mergeCell ref="C25"/>
  </mergeCells>
  <pageMargins left="0.75" right="0.75" top="1" bottom="1" header="0.5" footer="0.5"/>
  <pageSetup paperSize="9" scale="2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97"/>
  <sheetViews>
    <sheetView showGridLines="0" zoomScale="55" zoomScaleNormal="55" workbookViewId="0">
      <selection activeCell="L9" sqref="L9"/>
    </sheetView>
  </sheetViews>
  <sheetFormatPr defaultRowHeight="14.5"/>
  <cols>
    <col min="1" max="1" width="2" style="246" customWidth="1"/>
    <col min="2" max="2" width="90" style="246" customWidth="1"/>
    <col min="3" max="3" width="5" style="246" customWidth="1"/>
    <col min="4" max="4" width="50" style="246" customWidth="1"/>
    <col min="5" max="8" width="15" style="246" customWidth="1"/>
    <col min="9" max="9" width="7" style="246" customWidth="1"/>
  </cols>
  <sheetData>
    <row r="1" spans="1:9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</row>
    <row r="2" spans="1:9" ht="10" customHeight="1">
      <c r="A2" s="270"/>
      <c r="I2" s="270"/>
    </row>
    <row r="3" spans="1:9" ht="15" customHeight="1">
      <c r="A3" s="270"/>
      <c r="B3" s="356" t="s">
        <v>39</v>
      </c>
      <c r="C3" s="335"/>
      <c r="D3" s="335"/>
      <c r="E3" s="335"/>
      <c r="F3" s="335"/>
      <c r="G3" s="335"/>
      <c r="H3" s="335"/>
      <c r="I3" s="270"/>
    </row>
    <row r="4" spans="1:9" ht="15" customHeight="1">
      <c r="A4" s="270"/>
      <c r="B4" s="360" t="s">
        <v>40</v>
      </c>
      <c r="C4" s="335"/>
      <c r="D4" s="335"/>
      <c r="E4" s="335"/>
      <c r="F4" s="335"/>
      <c r="G4" s="335"/>
      <c r="H4" s="335"/>
      <c r="I4" s="270"/>
    </row>
    <row r="5" spans="1:9" ht="15" customHeight="1">
      <c r="A5" s="270"/>
      <c r="B5" s="360" t="s">
        <v>41</v>
      </c>
      <c r="C5" s="335"/>
      <c r="D5" s="335"/>
      <c r="E5" s="335"/>
      <c r="F5" s="335"/>
      <c r="G5" s="335"/>
      <c r="H5" s="335"/>
      <c r="I5" s="270"/>
    </row>
    <row r="6" spans="1:9" ht="20.149999999999999" customHeight="1">
      <c r="A6" s="270"/>
      <c r="B6" s="360" t="s">
        <v>2</v>
      </c>
      <c r="C6" s="335"/>
      <c r="D6" s="335"/>
      <c r="E6" s="335"/>
      <c r="F6" s="335"/>
      <c r="G6" s="335"/>
      <c r="H6" s="335"/>
      <c r="I6" s="270"/>
    </row>
    <row r="7" spans="1:9" ht="20.149999999999999" customHeight="1">
      <c r="A7" s="270"/>
      <c r="I7" s="270"/>
    </row>
    <row r="8" spans="1:9" ht="20.149999999999999" customHeight="1">
      <c r="A8" s="270"/>
      <c r="E8" s="284" t="s">
        <v>82</v>
      </c>
      <c r="F8" s="285">
        <v>30</v>
      </c>
      <c r="I8" s="270"/>
    </row>
    <row r="9" spans="1:9" ht="35.15" customHeight="1">
      <c r="A9" s="270"/>
      <c r="E9" s="280" t="s">
        <v>21</v>
      </c>
      <c r="F9" s="280">
        <f>SUM(H15,H16,H17,H18,H19,H20,H21,H22,H23,H24,H25,H26,H27,H28,H29,H30,H31,H32,H33,H38,H39,H40,H41,H42,H43,H44,H45,H46,H47,H48,H49,H61,H62,H84,H85,H86,H87,H88,H89,H90,H91,H92,H93,H94,H95,H107,H108,H109,H110,H111,H112,H113,H114,H115,H116,H117,H118,H119,H120,H121,H122,H123,H124,H125,H126,H127,H132,H133,H134,H135,H155,H156,H157,H158,H159,H160,H161,H162,H163,H164,H165,H166,H178,H179,H180,H181,H182,H183,)</f>
        <v>0</v>
      </c>
      <c r="I9" s="270"/>
    </row>
    <row r="10" spans="1:9">
      <c r="A10" s="270"/>
      <c r="I10" s="270"/>
    </row>
    <row r="11" spans="1:9">
      <c r="A11" s="270"/>
      <c r="B11" s="273"/>
      <c r="C11" s="273"/>
      <c r="D11" s="273"/>
      <c r="E11" s="273"/>
      <c r="F11" s="273"/>
      <c r="G11" s="273"/>
      <c r="H11" s="273"/>
      <c r="I11" s="270"/>
    </row>
    <row r="12" spans="1:9" ht="25" customHeight="1">
      <c r="A12" s="270"/>
      <c r="B12" s="359" t="s">
        <v>119</v>
      </c>
      <c r="C12" s="354"/>
      <c r="D12" s="354"/>
      <c r="E12" s="354"/>
      <c r="F12" s="355"/>
      <c r="I12" s="270"/>
    </row>
    <row r="13" spans="1:9">
      <c r="A13" s="270"/>
      <c r="B13" s="273"/>
      <c r="C13" s="273"/>
      <c r="D13" s="273"/>
      <c r="E13" s="273"/>
      <c r="F13" s="273"/>
      <c r="G13" s="273"/>
      <c r="H13" s="273"/>
      <c r="I13" s="270"/>
    </row>
    <row r="14" spans="1:9" ht="50.15" customHeight="1">
      <c r="A14" s="270"/>
      <c r="B14" s="358"/>
      <c r="D14" s="284" t="s">
        <v>120</v>
      </c>
      <c r="E14" s="284" t="s">
        <v>121</v>
      </c>
      <c r="F14" s="284" t="s">
        <v>27</v>
      </c>
      <c r="G14" s="284" t="s">
        <v>28</v>
      </c>
      <c r="H14" s="284" t="s">
        <v>29</v>
      </c>
      <c r="I14" s="270"/>
    </row>
    <row r="15" spans="1:9" ht="20.149999999999999" customHeight="1">
      <c r="A15" s="270"/>
      <c r="B15" s="350"/>
      <c r="D15" s="284" t="s">
        <v>122</v>
      </c>
      <c r="E15" s="284">
        <v>3050</v>
      </c>
      <c r="F15" s="284">
        <f>E15 * (1 - F8/100)</f>
        <v>2135</v>
      </c>
      <c r="G15" s="284"/>
      <c r="H15" s="284">
        <f t="shared" ref="H15:H33" si="0">F15 * G15</f>
        <v>0</v>
      </c>
      <c r="I15" s="270"/>
    </row>
    <row r="16" spans="1:9" ht="20.149999999999999" customHeight="1">
      <c r="A16" s="270"/>
      <c r="B16" s="350"/>
      <c r="D16" s="284" t="s">
        <v>123</v>
      </c>
      <c r="E16" s="284">
        <v>3050</v>
      </c>
      <c r="F16" s="284">
        <f>E16 * (1 - F8/100)</f>
        <v>2135</v>
      </c>
      <c r="G16" s="284"/>
      <c r="H16" s="284">
        <f t="shared" si="0"/>
        <v>0</v>
      </c>
      <c r="I16" s="270"/>
    </row>
    <row r="17" spans="1:9" ht="20.149999999999999" customHeight="1">
      <c r="A17" s="270"/>
      <c r="B17" s="350"/>
      <c r="D17" s="284" t="s">
        <v>124</v>
      </c>
      <c r="E17" s="284">
        <v>3250</v>
      </c>
      <c r="F17" s="284">
        <f>E17 * (1 - F8/100)</f>
        <v>2275</v>
      </c>
      <c r="G17" s="284"/>
      <c r="H17" s="284">
        <f t="shared" si="0"/>
        <v>0</v>
      </c>
      <c r="I17" s="270"/>
    </row>
    <row r="18" spans="1:9" ht="20.149999999999999" customHeight="1">
      <c r="A18" s="270"/>
      <c r="B18" s="350"/>
      <c r="D18" s="284" t="s">
        <v>125</v>
      </c>
      <c r="E18" s="284">
        <v>3250</v>
      </c>
      <c r="F18" s="284">
        <f>E18 * (1 - F8/100)</f>
        <v>2275</v>
      </c>
      <c r="G18" s="284"/>
      <c r="H18" s="284">
        <f t="shared" si="0"/>
        <v>0</v>
      </c>
      <c r="I18" s="270"/>
    </row>
    <row r="19" spans="1:9" ht="20.149999999999999" customHeight="1">
      <c r="A19" s="270"/>
      <c r="B19" s="350"/>
      <c r="D19" s="284" t="s">
        <v>126</v>
      </c>
      <c r="E19" s="284">
        <v>4400</v>
      </c>
      <c r="F19" s="284">
        <f>E19 * (1 - F8/100)</f>
        <v>3080</v>
      </c>
      <c r="G19" s="284"/>
      <c r="H19" s="284">
        <f t="shared" si="0"/>
        <v>0</v>
      </c>
      <c r="I19" s="270"/>
    </row>
    <row r="20" spans="1:9" ht="20.149999999999999" customHeight="1">
      <c r="A20" s="270"/>
      <c r="B20" s="350"/>
      <c r="D20" s="284" t="s">
        <v>127</v>
      </c>
      <c r="E20" s="284">
        <v>3800</v>
      </c>
      <c r="F20" s="284">
        <f>E20 * (1 - F8/100)</f>
        <v>2660</v>
      </c>
      <c r="G20" s="284"/>
      <c r="H20" s="284">
        <f t="shared" si="0"/>
        <v>0</v>
      </c>
      <c r="I20" s="270"/>
    </row>
    <row r="21" spans="1:9" ht="20.149999999999999" customHeight="1">
      <c r="A21" s="270"/>
      <c r="B21" s="350"/>
      <c r="D21" s="284" t="s">
        <v>128</v>
      </c>
      <c r="E21" s="284">
        <v>3800</v>
      </c>
      <c r="F21" s="284">
        <f>E21 * (1 - F8/100)</f>
        <v>2660</v>
      </c>
      <c r="G21" s="284"/>
      <c r="H21" s="284">
        <f t="shared" si="0"/>
        <v>0</v>
      </c>
      <c r="I21" s="270"/>
    </row>
    <row r="22" spans="1:9" ht="20.149999999999999" customHeight="1">
      <c r="A22" s="270"/>
      <c r="B22" s="350"/>
      <c r="D22" s="284" t="s">
        <v>129</v>
      </c>
      <c r="E22" s="284">
        <v>5050</v>
      </c>
      <c r="F22" s="284">
        <f>E22 * (1 - F8/100)</f>
        <v>3535</v>
      </c>
      <c r="G22" s="284"/>
      <c r="H22" s="284">
        <f t="shared" si="0"/>
        <v>0</v>
      </c>
      <c r="I22" s="270"/>
    </row>
    <row r="23" spans="1:9" ht="20.149999999999999" customHeight="1">
      <c r="A23" s="270"/>
      <c r="B23" s="350"/>
      <c r="D23" s="284" t="s">
        <v>130</v>
      </c>
      <c r="E23" s="284">
        <v>4350</v>
      </c>
      <c r="F23" s="284">
        <f>E23 * (1 - F8/100)</f>
        <v>3045</v>
      </c>
      <c r="G23" s="284"/>
      <c r="H23" s="284">
        <f t="shared" si="0"/>
        <v>0</v>
      </c>
      <c r="I23" s="270"/>
    </row>
    <row r="24" spans="1:9" ht="20.149999999999999" customHeight="1">
      <c r="A24" s="270"/>
      <c r="B24" s="350"/>
      <c r="D24" s="284" t="s">
        <v>131</v>
      </c>
      <c r="E24" s="284">
        <v>4350</v>
      </c>
      <c r="F24" s="284">
        <f>E24 * (1 - F8/100)</f>
        <v>3045</v>
      </c>
      <c r="G24" s="284"/>
      <c r="H24" s="284">
        <f t="shared" si="0"/>
        <v>0</v>
      </c>
      <c r="I24" s="270"/>
    </row>
    <row r="25" spans="1:9" ht="20.149999999999999" customHeight="1">
      <c r="A25" s="270"/>
      <c r="B25" s="350"/>
      <c r="D25" s="284" t="s">
        <v>132</v>
      </c>
      <c r="E25" s="284">
        <v>5700</v>
      </c>
      <c r="F25" s="284">
        <f>E25 * (1 - F8/100)</f>
        <v>3989.9999999999995</v>
      </c>
      <c r="G25" s="284"/>
      <c r="H25" s="284">
        <f t="shared" si="0"/>
        <v>0</v>
      </c>
      <c r="I25" s="270"/>
    </row>
    <row r="26" spans="1:9" ht="20.149999999999999" customHeight="1">
      <c r="A26" s="270"/>
      <c r="B26" s="350"/>
      <c r="D26" s="284" t="s">
        <v>133</v>
      </c>
      <c r="E26" s="284">
        <v>3050</v>
      </c>
      <c r="F26" s="284">
        <f>E26 * (1 - F8/100)</f>
        <v>2135</v>
      </c>
      <c r="G26" s="284"/>
      <c r="H26" s="284">
        <f t="shared" si="0"/>
        <v>0</v>
      </c>
      <c r="I26" s="270"/>
    </row>
    <row r="27" spans="1:9" ht="20.149999999999999" customHeight="1">
      <c r="A27" s="270"/>
      <c r="B27" s="350"/>
      <c r="D27" s="284" t="s">
        <v>134</v>
      </c>
      <c r="E27" s="284">
        <v>3050</v>
      </c>
      <c r="F27" s="284">
        <f>E27 * (1 - F8/100)</f>
        <v>2135</v>
      </c>
      <c r="G27" s="284"/>
      <c r="H27" s="284">
        <f t="shared" si="0"/>
        <v>0</v>
      </c>
      <c r="I27" s="270"/>
    </row>
    <row r="28" spans="1:9" ht="20.149999999999999" customHeight="1">
      <c r="A28" s="270"/>
      <c r="B28" s="350"/>
      <c r="D28" s="284" t="s">
        <v>135</v>
      </c>
      <c r="E28" s="284">
        <v>3250</v>
      </c>
      <c r="F28" s="284">
        <f>E28 * (1 - F8/100)</f>
        <v>2275</v>
      </c>
      <c r="G28" s="284"/>
      <c r="H28" s="284">
        <f t="shared" si="0"/>
        <v>0</v>
      </c>
      <c r="I28" s="270"/>
    </row>
    <row r="29" spans="1:9" ht="20.149999999999999" customHeight="1">
      <c r="A29" s="270"/>
      <c r="B29" s="350"/>
      <c r="D29" s="284" t="s">
        <v>136</v>
      </c>
      <c r="E29" s="284">
        <v>3250</v>
      </c>
      <c r="F29" s="284">
        <f>E29 * (1 - F8/100)</f>
        <v>2275</v>
      </c>
      <c r="G29" s="284"/>
      <c r="H29" s="284">
        <f t="shared" si="0"/>
        <v>0</v>
      </c>
      <c r="I29" s="270"/>
    </row>
    <row r="30" spans="1:9" ht="20.149999999999999" customHeight="1">
      <c r="A30" s="270"/>
      <c r="B30" s="350"/>
      <c r="D30" s="284" t="s">
        <v>137</v>
      </c>
      <c r="E30" s="284">
        <v>3800</v>
      </c>
      <c r="F30" s="284">
        <f>E30 * (1 - F8/100)</f>
        <v>2660</v>
      </c>
      <c r="G30" s="284"/>
      <c r="H30" s="284">
        <f t="shared" si="0"/>
        <v>0</v>
      </c>
      <c r="I30" s="270"/>
    </row>
    <row r="31" spans="1:9" ht="20.149999999999999" customHeight="1">
      <c r="A31" s="270"/>
      <c r="B31" s="350"/>
      <c r="D31" s="284" t="s">
        <v>138</v>
      </c>
      <c r="E31" s="284">
        <v>3800</v>
      </c>
      <c r="F31" s="284">
        <f>E31 * (1 - F8/100)</f>
        <v>2660</v>
      </c>
      <c r="G31" s="284"/>
      <c r="H31" s="284">
        <f t="shared" si="0"/>
        <v>0</v>
      </c>
      <c r="I31" s="270"/>
    </row>
    <row r="32" spans="1:9" ht="20.149999999999999" customHeight="1">
      <c r="A32" s="270"/>
      <c r="B32" s="350"/>
      <c r="D32" s="284" t="s">
        <v>139</v>
      </c>
      <c r="E32" s="284">
        <v>4350</v>
      </c>
      <c r="F32" s="284">
        <f>E32 * (1 - F8/100)</f>
        <v>3045</v>
      </c>
      <c r="G32" s="284"/>
      <c r="H32" s="284">
        <f t="shared" si="0"/>
        <v>0</v>
      </c>
      <c r="I32" s="270"/>
    </row>
    <row r="33" spans="1:9" ht="20.149999999999999" customHeight="1">
      <c r="A33" s="270"/>
      <c r="B33" s="351"/>
      <c r="D33" s="284" t="s">
        <v>140</v>
      </c>
      <c r="E33" s="284">
        <v>4350</v>
      </c>
      <c r="F33" s="284">
        <f>E33 * (1 - F8/100)</f>
        <v>3045</v>
      </c>
      <c r="G33" s="284"/>
      <c r="H33" s="284">
        <f t="shared" si="0"/>
        <v>0</v>
      </c>
      <c r="I33" s="270"/>
    </row>
    <row r="34" spans="1:9">
      <c r="A34" s="270"/>
      <c r="B34" s="273"/>
      <c r="C34" s="273"/>
      <c r="D34" s="273"/>
      <c r="E34" s="273"/>
      <c r="F34" s="273"/>
      <c r="G34" s="273"/>
      <c r="H34" s="273"/>
      <c r="I34" s="270"/>
    </row>
    <row r="35" spans="1:9" ht="25" customHeight="1">
      <c r="A35" s="270"/>
      <c r="B35" s="359" t="s">
        <v>141</v>
      </c>
      <c r="C35" s="354"/>
      <c r="D35" s="354"/>
      <c r="E35" s="354"/>
      <c r="F35" s="355"/>
      <c r="I35" s="270"/>
    </row>
    <row r="36" spans="1:9">
      <c r="A36" s="270"/>
      <c r="B36" s="273"/>
      <c r="C36" s="273"/>
      <c r="D36" s="273"/>
      <c r="E36" s="273"/>
      <c r="F36" s="273"/>
      <c r="G36" s="273"/>
      <c r="H36" s="273"/>
      <c r="I36" s="270"/>
    </row>
    <row r="37" spans="1:9" ht="50.15" customHeight="1">
      <c r="A37" s="270"/>
      <c r="B37" s="358"/>
      <c r="D37" s="284" t="s">
        <v>120</v>
      </c>
      <c r="E37" s="284" t="s">
        <v>121</v>
      </c>
      <c r="F37" s="284" t="s">
        <v>27</v>
      </c>
      <c r="G37" s="284" t="s">
        <v>28</v>
      </c>
      <c r="H37" s="284" t="s">
        <v>29</v>
      </c>
      <c r="I37" s="270"/>
    </row>
    <row r="38" spans="1:9" ht="20.149999999999999" customHeight="1">
      <c r="A38" s="270"/>
      <c r="B38" s="350"/>
      <c r="D38" s="284" t="s">
        <v>142</v>
      </c>
      <c r="E38" s="284">
        <v>1050</v>
      </c>
      <c r="F38" s="284">
        <f>E38 * (1 - F8/100)</f>
        <v>735</v>
      </c>
      <c r="G38" s="284"/>
      <c r="H38" s="284">
        <f t="shared" ref="H38:H49" si="1">F38 * G38</f>
        <v>0</v>
      </c>
      <c r="I38" s="270"/>
    </row>
    <row r="39" spans="1:9" ht="20.149999999999999" customHeight="1">
      <c r="A39" s="270"/>
      <c r="B39" s="350"/>
      <c r="D39" s="284" t="s">
        <v>143</v>
      </c>
      <c r="E39" s="284">
        <v>900</v>
      </c>
      <c r="F39" s="284">
        <f>E39 * (1 - F8/100)</f>
        <v>630</v>
      </c>
      <c r="G39" s="284"/>
      <c r="H39" s="284">
        <f t="shared" si="1"/>
        <v>0</v>
      </c>
      <c r="I39" s="270"/>
    </row>
    <row r="40" spans="1:9" ht="20.149999999999999" customHeight="1">
      <c r="A40" s="270"/>
      <c r="B40" s="350"/>
      <c r="D40" s="284" t="s">
        <v>144</v>
      </c>
      <c r="E40" s="284">
        <v>900</v>
      </c>
      <c r="F40" s="284">
        <f>E40 * (1 - F8/100)</f>
        <v>630</v>
      </c>
      <c r="G40" s="284"/>
      <c r="H40" s="284">
        <f t="shared" si="1"/>
        <v>0</v>
      </c>
      <c r="I40" s="270"/>
    </row>
    <row r="41" spans="1:9" ht="20.149999999999999" customHeight="1">
      <c r="A41" s="270"/>
      <c r="B41" s="350"/>
      <c r="D41" s="284" t="s">
        <v>145</v>
      </c>
      <c r="E41" s="284">
        <v>850</v>
      </c>
      <c r="F41" s="284">
        <f>E41 * (1 - F8/100)</f>
        <v>595</v>
      </c>
      <c r="G41" s="284"/>
      <c r="H41" s="284">
        <f t="shared" si="1"/>
        <v>0</v>
      </c>
      <c r="I41" s="270"/>
    </row>
    <row r="42" spans="1:9" ht="20.149999999999999" customHeight="1">
      <c r="A42" s="270"/>
      <c r="B42" s="350"/>
      <c r="D42" s="284" t="s">
        <v>146</v>
      </c>
      <c r="E42" s="284">
        <v>1050</v>
      </c>
      <c r="F42" s="284">
        <f>E42 * (1 - F8/100)</f>
        <v>735</v>
      </c>
      <c r="G42" s="284"/>
      <c r="H42" s="284">
        <f t="shared" si="1"/>
        <v>0</v>
      </c>
      <c r="I42" s="270"/>
    </row>
    <row r="43" spans="1:9" ht="20.149999999999999" customHeight="1">
      <c r="A43" s="270"/>
      <c r="B43" s="350"/>
      <c r="D43" s="284" t="s">
        <v>147</v>
      </c>
      <c r="E43" s="284">
        <v>1500</v>
      </c>
      <c r="F43" s="284">
        <f>E43 * (1 - F8/100)</f>
        <v>1050</v>
      </c>
      <c r="G43" s="284"/>
      <c r="H43" s="284">
        <f t="shared" si="1"/>
        <v>0</v>
      </c>
      <c r="I43" s="270"/>
    </row>
    <row r="44" spans="1:9" ht="20.149999999999999" customHeight="1">
      <c r="A44" s="270"/>
      <c r="B44" s="350"/>
      <c r="D44" s="284" t="s">
        <v>148</v>
      </c>
      <c r="E44" s="284">
        <v>1500</v>
      </c>
      <c r="F44" s="284">
        <f>E44 * (1 - F8/100)</f>
        <v>1050</v>
      </c>
      <c r="G44" s="284"/>
      <c r="H44" s="284">
        <f t="shared" si="1"/>
        <v>0</v>
      </c>
      <c r="I44" s="270"/>
    </row>
    <row r="45" spans="1:9" ht="20.149999999999999" customHeight="1">
      <c r="A45" s="270"/>
      <c r="B45" s="350"/>
      <c r="D45" s="284" t="s">
        <v>149</v>
      </c>
      <c r="E45" s="284">
        <v>1750</v>
      </c>
      <c r="F45" s="284">
        <f>E45 * (1 - F8/100)</f>
        <v>1225</v>
      </c>
      <c r="G45" s="284"/>
      <c r="H45" s="284">
        <f t="shared" si="1"/>
        <v>0</v>
      </c>
      <c r="I45" s="270"/>
    </row>
    <row r="46" spans="1:9" ht="20.149999999999999" customHeight="1">
      <c r="A46" s="270"/>
      <c r="B46" s="350"/>
      <c r="D46" s="284" t="s">
        <v>150</v>
      </c>
      <c r="E46" s="284">
        <v>850</v>
      </c>
      <c r="F46" s="284">
        <f>E46 * (1 - F8/100)</f>
        <v>595</v>
      </c>
      <c r="G46" s="284"/>
      <c r="H46" s="284">
        <f t="shared" si="1"/>
        <v>0</v>
      </c>
      <c r="I46" s="270"/>
    </row>
    <row r="47" spans="1:9" ht="20.149999999999999" customHeight="1">
      <c r="A47" s="270"/>
      <c r="B47" s="350"/>
      <c r="D47" s="284" t="s">
        <v>151</v>
      </c>
      <c r="E47" s="284">
        <v>850</v>
      </c>
      <c r="F47" s="284">
        <f>E47 * (1 - F8/100)</f>
        <v>595</v>
      </c>
      <c r="G47" s="284"/>
      <c r="H47" s="284">
        <f t="shared" si="1"/>
        <v>0</v>
      </c>
      <c r="I47" s="270"/>
    </row>
    <row r="48" spans="1:9" ht="20.149999999999999" customHeight="1">
      <c r="A48" s="270"/>
      <c r="B48" s="350"/>
      <c r="D48" s="284" t="s">
        <v>152</v>
      </c>
      <c r="E48" s="284">
        <v>900</v>
      </c>
      <c r="F48" s="284">
        <f>E48 * (1 - F8/100)</f>
        <v>630</v>
      </c>
      <c r="G48" s="284"/>
      <c r="H48" s="284">
        <f t="shared" si="1"/>
        <v>0</v>
      </c>
      <c r="I48" s="270"/>
    </row>
    <row r="49" spans="1:9" ht="20.149999999999999" customHeight="1">
      <c r="A49" s="270"/>
      <c r="B49" s="350"/>
      <c r="D49" s="284" t="s">
        <v>153</v>
      </c>
      <c r="E49" s="284">
        <v>900</v>
      </c>
      <c r="F49" s="284">
        <f>E49 * (1 - F8/100)</f>
        <v>630</v>
      </c>
      <c r="G49" s="284"/>
      <c r="H49" s="284">
        <f t="shared" si="1"/>
        <v>0</v>
      </c>
      <c r="I49" s="270"/>
    </row>
    <row r="50" spans="1:9">
      <c r="A50" s="270"/>
      <c r="B50" s="350"/>
      <c r="I50" s="270"/>
    </row>
    <row r="51" spans="1:9">
      <c r="A51" s="270"/>
      <c r="B51" s="350"/>
      <c r="I51" s="270"/>
    </row>
    <row r="52" spans="1:9">
      <c r="A52" s="270"/>
      <c r="B52" s="350"/>
      <c r="I52" s="270"/>
    </row>
    <row r="53" spans="1:9">
      <c r="A53" s="270"/>
      <c r="B53" s="350"/>
      <c r="I53" s="270"/>
    </row>
    <row r="54" spans="1:9">
      <c r="A54" s="270"/>
      <c r="B54" s="350"/>
      <c r="I54" s="270"/>
    </row>
    <row r="55" spans="1:9">
      <c r="A55" s="270"/>
      <c r="B55" s="350"/>
      <c r="I55" s="270"/>
    </row>
    <row r="56" spans="1:9">
      <c r="A56" s="270"/>
      <c r="B56" s="351"/>
      <c r="I56" s="270"/>
    </row>
    <row r="57" spans="1:9">
      <c r="A57" s="270"/>
      <c r="B57" s="273"/>
      <c r="C57" s="273"/>
      <c r="D57" s="273"/>
      <c r="E57" s="273"/>
      <c r="F57" s="273"/>
      <c r="G57" s="273"/>
      <c r="H57" s="273"/>
      <c r="I57" s="270"/>
    </row>
    <row r="58" spans="1:9" ht="25" customHeight="1">
      <c r="A58" s="270"/>
      <c r="B58" s="359" t="s">
        <v>154</v>
      </c>
      <c r="C58" s="354"/>
      <c r="D58" s="354"/>
      <c r="E58" s="354"/>
      <c r="F58" s="355"/>
      <c r="I58" s="270"/>
    </row>
    <row r="59" spans="1:9">
      <c r="A59" s="270"/>
      <c r="B59" s="273"/>
      <c r="C59" s="273"/>
      <c r="D59" s="273"/>
      <c r="E59" s="273"/>
      <c r="F59" s="273"/>
      <c r="G59" s="273"/>
      <c r="H59" s="273"/>
      <c r="I59" s="270"/>
    </row>
    <row r="60" spans="1:9" ht="50.15" customHeight="1">
      <c r="A60" s="270"/>
      <c r="B60" s="358"/>
      <c r="D60" s="284" t="s">
        <v>120</v>
      </c>
      <c r="E60" s="284" t="s">
        <v>121</v>
      </c>
      <c r="F60" s="284" t="s">
        <v>27</v>
      </c>
      <c r="G60" s="284" t="s">
        <v>28</v>
      </c>
      <c r="H60" s="284" t="s">
        <v>29</v>
      </c>
      <c r="I60" s="270"/>
    </row>
    <row r="61" spans="1:9" ht="20.149999999999999" customHeight="1">
      <c r="A61" s="270"/>
      <c r="B61" s="350"/>
      <c r="D61" s="284" t="s">
        <v>155</v>
      </c>
      <c r="E61" s="284">
        <v>2550</v>
      </c>
      <c r="F61" s="284">
        <f>E61 * (1 - F8/100)</f>
        <v>1785</v>
      </c>
      <c r="G61" s="284"/>
      <c r="H61" s="284">
        <f>F61 * G61</f>
        <v>0</v>
      </c>
      <c r="I61" s="270"/>
    </row>
    <row r="62" spans="1:9" ht="20.149999999999999" customHeight="1">
      <c r="A62" s="270"/>
      <c r="B62" s="350"/>
      <c r="D62" s="284" t="s">
        <v>156</v>
      </c>
      <c r="E62" s="284">
        <v>3300</v>
      </c>
      <c r="F62" s="284">
        <f>E62 * (1 - F8/100)</f>
        <v>2310</v>
      </c>
      <c r="G62" s="284"/>
      <c r="H62" s="284">
        <f>F62 * G62</f>
        <v>0</v>
      </c>
      <c r="I62" s="270"/>
    </row>
    <row r="63" spans="1:9">
      <c r="A63" s="270"/>
      <c r="B63" s="350"/>
      <c r="I63" s="270"/>
    </row>
    <row r="64" spans="1:9">
      <c r="A64" s="270"/>
      <c r="B64" s="350"/>
      <c r="I64" s="270"/>
    </row>
    <row r="65" spans="1:9">
      <c r="A65" s="270"/>
      <c r="B65" s="350"/>
      <c r="I65" s="270"/>
    </row>
    <row r="66" spans="1:9">
      <c r="A66" s="270"/>
      <c r="B66" s="350"/>
      <c r="I66" s="270"/>
    </row>
    <row r="67" spans="1:9">
      <c r="A67" s="270"/>
      <c r="B67" s="350"/>
      <c r="I67" s="270"/>
    </row>
    <row r="68" spans="1:9">
      <c r="A68" s="270"/>
      <c r="B68" s="350"/>
      <c r="I68" s="270"/>
    </row>
    <row r="69" spans="1:9">
      <c r="A69" s="270"/>
      <c r="B69" s="350"/>
      <c r="I69" s="270"/>
    </row>
    <row r="70" spans="1:9">
      <c r="A70" s="270"/>
      <c r="B70" s="350"/>
      <c r="I70" s="270"/>
    </row>
    <row r="71" spans="1:9">
      <c r="A71" s="270"/>
      <c r="B71" s="350"/>
      <c r="I71" s="270"/>
    </row>
    <row r="72" spans="1:9">
      <c r="A72" s="270"/>
      <c r="B72" s="350"/>
      <c r="I72" s="270"/>
    </row>
    <row r="73" spans="1:9">
      <c r="A73" s="270"/>
      <c r="B73" s="350"/>
      <c r="I73" s="270"/>
    </row>
    <row r="74" spans="1:9">
      <c r="A74" s="270"/>
      <c r="B74" s="350"/>
      <c r="I74" s="270"/>
    </row>
    <row r="75" spans="1:9">
      <c r="A75" s="270"/>
      <c r="B75" s="350"/>
      <c r="I75" s="270"/>
    </row>
    <row r="76" spans="1:9">
      <c r="A76" s="270"/>
      <c r="B76" s="350"/>
      <c r="I76" s="270"/>
    </row>
    <row r="77" spans="1:9">
      <c r="A77" s="270"/>
      <c r="B77" s="350"/>
      <c r="I77" s="270"/>
    </row>
    <row r="78" spans="1:9">
      <c r="A78" s="270"/>
      <c r="B78" s="350"/>
      <c r="I78" s="270"/>
    </row>
    <row r="79" spans="1:9">
      <c r="A79" s="270"/>
      <c r="B79" s="351"/>
      <c r="I79" s="270"/>
    </row>
    <row r="80" spans="1:9">
      <c r="A80" s="270"/>
      <c r="B80" s="273"/>
      <c r="C80" s="273"/>
      <c r="D80" s="273"/>
      <c r="E80" s="273"/>
      <c r="F80" s="273"/>
      <c r="G80" s="273"/>
      <c r="H80" s="273"/>
      <c r="I80" s="270"/>
    </row>
    <row r="81" spans="1:9" ht="25" customHeight="1">
      <c r="A81" s="270"/>
      <c r="B81" s="359" t="s">
        <v>157</v>
      </c>
      <c r="C81" s="354"/>
      <c r="D81" s="354"/>
      <c r="E81" s="354"/>
      <c r="F81" s="355"/>
      <c r="I81" s="270"/>
    </row>
    <row r="82" spans="1:9">
      <c r="A82" s="270"/>
      <c r="B82" s="273"/>
      <c r="C82" s="273"/>
      <c r="D82" s="273"/>
      <c r="E82" s="273"/>
      <c r="F82" s="273"/>
      <c r="G82" s="273"/>
      <c r="H82" s="273"/>
      <c r="I82" s="270"/>
    </row>
    <row r="83" spans="1:9" ht="50.15" customHeight="1">
      <c r="A83" s="270"/>
      <c r="B83" s="358"/>
      <c r="D83" s="284" t="s">
        <v>120</v>
      </c>
      <c r="E83" s="284" t="s">
        <v>121</v>
      </c>
      <c r="F83" s="284" t="s">
        <v>27</v>
      </c>
      <c r="G83" s="284" t="s">
        <v>28</v>
      </c>
      <c r="H83" s="284" t="s">
        <v>29</v>
      </c>
      <c r="I83" s="270"/>
    </row>
    <row r="84" spans="1:9" ht="20.149999999999999" customHeight="1">
      <c r="A84" s="270"/>
      <c r="B84" s="350"/>
      <c r="D84" s="284" t="s">
        <v>158</v>
      </c>
      <c r="E84" s="284">
        <v>1950</v>
      </c>
      <c r="F84" s="284">
        <f>E84 * (1 - F8/100)</f>
        <v>1365</v>
      </c>
      <c r="G84" s="284"/>
      <c r="H84" s="284">
        <f t="shared" ref="H84:H95" si="2">F84 * G84</f>
        <v>0</v>
      </c>
      <c r="I84" s="270"/>
    </row>
    <row r="85" spans="1:9" ht="20.149999999999999" customHeight="1">
      <c r="A85" s="270"/>
      <c r="B85" s="350"/>
      <c r="D85" s="284" t="s">
        <v>159</v>
      </c>
      <c r="E85" s="284">
        <v>2100</v>
      </c>
      <c r="F85" s="284">
        <f>E85 * (1 - F8/100)</f>
        <v>1470</v>
      </c>
      <c r="G85" s="284"/>
      <c r="H85" s="284">
        <f t="shared" si="2"/>
        <v>0</v>
      </c>
      <c r="I85" s="270"/>
    </row>
    <row r="86" spans="1:9" ht="20.149999999999999" customHeight="1">
      <c r="A86" s="270"/>
      <c r="B86" s="350"/>
      <c r="D86" s="284" t="s">
        <v>160</v>
      </c>
      <c r="E86" s="284">
        <v>2450</v>
      </c>
      <c r="F86" s="284">
        <f>E86 * (1 - F8/100)</f>
        <v>1715</v>
      </c>
      <c r="G86" s="284"/>
      <c r="H86" s="284">
        <f t="shared" si="2"/>
        <v>0</v>
      </c>
      <c r="I86" s="270"/>
    </row>
    <row r="87" spans="1:9" ht="20.149999999999999" customHeight="1">
      <c r="A87" s="270"/>
      <c r="B87" s="350"/>
      <c r="D87" s="284" t="s">
        <v>161</v>
      </c>
      <c r="E87" s="284">
        <v>3000</v>
      </c>
      <c r="F87" s="284">
        <f>E87 * (1 - F8/100)</f>
        <v>2100</v>
      </c>
      <c r="G87" s="284"/>
      <c r="H87" s="284">
        <f t="shared" si="2"/>
        <v>0</v>
      </c>
      <c r="I87" s="270"/>
    </row>
    <row r="88" spans="1:9" ht="20.149999999999999" customHeight="1">
      <c r="A88" s="270"/>
      <c r="B88" s="350"/>
      <c r="D88" s="284" t="s">
        <v>162</v>
      </c>
      <c r="E88" s="284">
        <v>3400</v>
      </c>
      <c r="F88" s="284">
        <f>E88 * (1 - F8/100)</f>
        <v>2380</v>
      </c>
      <c r="G88" s="284"/>
      <c r="H88" s="284">
        <f t="shared" si="2"/>
        <v>0</v>
      </c>
      <c r="I88" s="270"/>
    </row>
    <row r="89" spans="1:9" ht="20.149999999999999" customHeight="1">
      <c r="A89" s="270"/>
      <c r="B89" s="350"/>
      <c r="D89" s="284" t="s">
        <v>163</v>
      </c>
      <c r="E89" s="284">
        <v>2600</v>
      </c>
      <c r="F89" s="284">
        <f>E89 * (1 - F8/100)</f>
        <v>1819.9999999999998</v>
      </c>
      <c r="G89" s="284"/>
      <c r="H89" s="284">
        <f t="shared" si="2"/>
        <v>0</v>
      </c>
      <c r="I89" s="270"/>
    </row>
    <row r="90" spans="1:9" ht="20.149999999999999" customHeight="1">
      <c r="A90" s="270"/>
      <c r="B90" s="350"/>
      <c r="D90" s="284" t="s">
        <v>164</v>
      </c>
      <c r="E90" s="284">
        <v>2700</v>
      </c>
      <c r="F90" s="284">
        <f>E90 * (1 - F8/100)</f>
        <v>1889.9999999999998</v>
      </c>
      <c r="G90" s="284"/>
      <c r="H90" s="284">
        <f t="shared" si="2"/>
        <v>0</v>
      </c>
      <c r="I90" s="270"/>
    </row>
    <row r="91" spans="1:9" ht="20.149999999999999" customHeight="1">
      <c r="A91" s="270"/>
      <c r="B91" s="350"/>
      <c r="D91" s="284" t="s">
        <v>165</v>
      </c>
      <c r="E91" s="284">
        <v>3350</v>
      </c>
      <c r="F91" s="284">
        <f>E91 * (1 - F8/100)</f>
        <v>2345</v>
      </c>
      <c r="G91" s="284"/>
      <c r="H91" s="284">
        <f t="shared" si="2"/>
        <v>0</v>
      </c>
      <c r="I91" s="270"/>
    </row>
    <row r="92" spans="1:9" ht="20.149999999999999" customHeight="1">
      <c r="A92" s="270"/>
      <c r="B92" s="350"/>
      <c r="D92" s="284" t="s">
        <v>166</v>
      </c>
      <c r="E92" s="284">
        <v>3900</v>
      </c>
      <c r="F92" s="284">
        <f>E92 * (1 - F8/100)</f>
        <v>2730</v>
      </c>
      <c r="G92" s="284"/>
      <c r="H92" s="284">
        <f t="shared" si="2"/>
        <v>0</v>
      </c>
      <c r="I92" s="270"/>
    </row>
    <row r="93" spans="1:9" ht="20.149999999999999" customHeight="1">
      <c r="A93" s="270"/>
      <c r="B93" s="350"/>
      <c r="D93" s="284" t="s">
        <v>167</v>
      </c>
      <c r="E93" s="284">
        <v>2450</v>
      </c>
      <c r="F93" s="284">
        <f>E93 * (1 - F8/100)</f>
        <v>1715</v>
      </c>
      <c r="G93" s="284"/>
      <c r="H93" s="284">
        <f t="shared" si="2"/>
        <v>0</v>
      </c>
      <c r="I93" s="270"/>
    </row>
    <row r="94" spans="1:9" ht="20.149999999999999" customHeight="1">
      <c r="A94" s="270"/>
      <c r="B94" s="350"/>
      <c r="D94" s="284" t="s">
        <v>168</v>
      </c>
      <c r="E94" s="284">
        <v>3000</v>
      </c>
      <c r="F94" s="284">
        <f>E94 * (1 - F8/100)</f>
        <v>2100</v>
      </c>
      <c r="G94" s="284"/>
      <c r="H94" s="284">
        <f t="shared" si="2"/>
        <v>0</v>
      </c>
      <c r="I94" s="270"/>
    </row>
    <row r="95" spans="1:9" ht="20.149999999999999" customHeight="1">
      <c r="A95" s="270"/>
      <c r="B95" s="350"/>
      <c r="D95" s="284" t="s">
        <v>169</v>
      </c>
      <c r="E95" s="284">
        <v>3400</v>
      </c>
      <c r="F95" s="284">
        <f>E95 * (1 - F8/100)</f>
        <v>2380</v>
      </c>
      <c r="G95" s="284"/>
      <c r="H95" s="284">
        <f t="shared" si="2"/>
        <v>0</v>
      </c>
      <c r="I95" s="270"/>
    </row>
    <row r="96" spans="1:9">
      <c r="A96" s="270"/>
      <c r="B96" s="350"/>
      <c r="I96" s="270"/>
    </row>
    <row r="97" spans="1:9">
      <c r="A97" s="270"/>
      <c r="B97" s="350"/>
      <c r="I97" s="270"/>
    </row>
    <row r="98" spans="1:9">
      <c r="A98" s="270"/>
      <c r="B98" s="350"/>
      <c r="I98" s="270"/>
    </row>
    <row r="99" spans="1:9">
      <c r="A99" s="270"/>
      <c r="B99" s="350"/>
      <c r="I99" s="270"/>
    </row>
    <row r="100" spans="1:9">
      <c r="A100" s="270"/>
      <c r="B100" s="350"/>
      <c r="I100" s="270"/>
    </row>
    <row r="101" spans="1:9">
      <c r="A101" s="270"/>
      <c r="B101" s="350"/>
      <c r="I101" s="270"/>
    </row>
    <row r="102" spans="1:9">
      <c r="A102" s="270"/>
      <c r="B102" s="351"/>
      <c r="I102" s="270"/>
    </row>
    <row r="103" spans="1:9">
      <c r="A103" s="270"/>
      <c r="B103" s="273"/>
      <c r="C103" s="273"/>
      <c r="D103" s="273"/>
      <c r="E103" s="273"/>
      <c r="F103" s="273"/>
      <c r="G103" s="273"/>
      <c r="H103" s="273"/>
      <c r="I103" s="270"/>
    </row>
    <row r="104" spans="1:9" ht="25" customHeight="1">
      <c r="A104" s="270"/>
      <c r="B104" s="359" t="s">
        <v>170</v>
      </c>
      <c r="C104" s="354"/>
      <c r="D104" s="354"/>
      <c r="E104" s="354"/>
      <c r="F104" s="355"/>
      <c r="I104" s="270"/>
    </row>
    <row r="105" spans="1:9">
      <c r="A105" s="270"/>
      <c r="B105" s="273"/>
      <c r="C105" s="273"/>
      <c r="D105" s="273"/>
      <c r="E105" s="273"/>
      <c r="F105" s="273"/>
      <c r="G105" s="273"/>
      <c r="H105" s="273"/>
      <c r="I105" s="270"/>
    </row>
    <row r="106" spans="1:9" ht="50.15" customHeight="1">
      <c r="A106" s="270"/>
      <c r="B106" s="358"/>
      <c r="D106" s="284" t="s">
        <v>120</v>
      </c>
      <c r="E106" s="284" t="s">
        <v>121</v>
      </c>
      <c r="F106" s="284" t="s">
        <v>27</v>
      </c>
      <c r="G106" s="284" t="s">
        <v>28</v>
      </c>
      <c r="H106" s="284" t="s">
        <v>29</v>
      </c>
      <c r="I106" s="270"/>
    </row>
    <row r="107" spans="1:9" ht="20.149999999999999" customHeight="1">
      <c r="A107" s="270"/>
      <c r="B107" s="350"/>
      <c r="D107" s="284" t="s">
        <v>171</v>
      </c>
      <c r="E107" s="284">
        <v>2050</v>
      </c>
      <c r="F107" s="284">
        <f>E107 * (1 - F8/100)</f>
        <v>1435</v>
      </c>
      <c r="G107" s="284"/>
      <c r="H107" s="284">
        <f t="shared" ref="H107:H127" si="3">F107 * G107</f>
        <v>0</v>
      </c>
      <c r="I107" s="270"/>
    </row>
    <row r="108" spans="1:9" ht="20.149999999999999" customHeight="1">
      <c r="A108" s="270"/>
      <c r="B108" s="350"/>
      <c r="D108" s="284" t="s">
        <v>172</v>
      </c>
      <c r="E108" s="284">
        <v>3150</v>
      </c>
      <c r="F108" s="284">
        <f>E108 * (1 - F8/100)</f>
        <v>2205</v>
      </c>
      <c r="G108" s="284"/>
      <c r="H108" s="284">
        <f t="shared" si="3"/>
        <v>0</v>
      </c>
      <c r="I108" s="270"/>
    </row>
    <row r="109" spans="1:9" ht="20.149999999999999" customHeight="1">
      <c r="A109" s="270"/>
      <c r="B109" s="350"/>
      <c r="D109" s="284" t="s">
        <v>173</v>
      </c>
      <c r="E109" s="284">
        <v>2150</v>
      </c>
      <c r="F109" s="284">
        <f>E109 * (1 - F8/100)</f>
        <v>1505</v>
      </c>
      <c r="G109" s="284"/>
      <c r="H109" s="284">
        <f t="shared" si="3"/>
        <v>0</v>
      </c>
      <c r="I109" s="270"/>
    </row>
    <row r="110" spans="1:9" ht="20.149999999999999" customHeight="1">
      <c r="A110" s="270"/>
      <c r="B110" s="350"/>
      <c r="D110" s="284" t="s">
        <v>174</v>
      </c>
      <c r="E110" s="284">
        <v>3300</v>
      </c>
      <c r="F110" s="284">
        <f>E110 * (1 - F8/100)</f>
        <v>2310</v>
      </c>
      <c r="G110" s="284"/>
      <c r="H110" s="284">
        <f t="shared" si="3"/>
        <v>0</v>
      </c>
      <c r="I110" s="270"/>
    </row>
    <row r="111" spans="1:9" ht="20.149999999999999" customHeight="1">
      <c r="A111" s="270"/>
      <c r="B111" s="350"/>
      <c r="D111" s="284" t="s">
        <v>175</v>
      </c>
      <c r="E111" s="284">
        <v>3050</v>
      </c>
      <c r="F111" s="284">
        <f>E111 * (1 - F8/100)</f>
        <v>2135</v>
      </c>
      <c r="G111" s="284"/>
      <c r="H111" s="284">
        <f t="shared" si="3"/>
        <v>0</v>
      </c>
      <c r="I111" s="270"/>
    </row>
    <row r="112" spans="1:9" ht="20.149999999999999" customHeight="1">
      <c r="A112" s="270"/>
      <c r="B112" s="350"/>
      <c r="D112" s="284" t="s">
        <v>176</v>
      </c>
      <c r="E112" s="284">
        <v>3300</v>
      </c>
      <c r="F112" s="284">
        <f>E112 * (1 - F8/100)</f>
        <v>2310</v>
      </c>
      <c r="G112" s="284"/>
      <c r="H112" s="284">
        <f t="shared" si="3"/>
        <v>0</v>
      </c>
      <c r="I112" s="270"/>
    </row>
    <row r="113" spans="1:9" ht="20.149999999999999" customHeight="1">
      <c r="A113" s="270"/>
      <c r="B113" s="350"/>
      <c r="D113" s="284" t="s">
        <v>177</v>
      </c>
      <c r="E113" s="284">
        <v>5350</v>
      </c>
      <c r="F113" s="284">
        <f>E113 * (1 - F8/100)</f>
        <v>3744.9999999999995</v>
      </c>
      <c r="G113" s="284"/>
      <c r="H113" s="284">
        <f t="shared" si="3"/>
        <v>0</v>
      </c>
      <c r="I113" s="270"/>
    </row>
    <row r="114" spans="1:9" ht="20.149999999999999" customHeight="1">
      <c r="A114" s="270"/>
      <c r="B114" s="350"/>
      <c r="D114" s="284" t="s">
        <v>178</v>
      </c>
      <c r="E114" s="284">
        <v>7000</v>
      </c>
      <c r="F114" s="284">
        <f>E114 * (1 - F8/100)</f>
        <v>4900</v>
      </c>
      <c r="G114" s="284"/>
      <c r="H114" s="284">
        <f t="shared" si="3"/>
        <v>0</v>
      </c>
      <c r="I114" s="270"/>
    </row>
    <row r="115" spans="1:9" ht="20.149999999999999" customHeight="1">
      <c r="A115" s="270"/>
      <c r="B115" s="350"/>
      <c r="D115" s="284" t="s">
        <v>179</v>
      </c>
      <c r="E115" s="284">
        <v>6900</v>
      </c>
      <c r="F115" s="284">
        <f>E115 * (1 - F8/100)</f>
        <v>4830</v>
      </c>
      <c r="G115" s="284"/>
      <c r="H115" s="284">
        <f t="shared" si="3"/>
        <v>0</v>
      </c>
      <c r="I115" s="270"/>
    </row>
    <row r="116" spans="1:9" ht="20.149999999999999" customHeight="1">
      <c r="A116" s="270"/>
      <c r="B116" s="350"/>
      <c r="D116" s="284" t="s">
        <v>180</v>
      </c>
      <c r="E116" s="284">
        <v>9900</v>
      </c>
      <c r="F116" s="284">
        <f>E116 * (1 - F8/100)</f>
        <v>6930</v>
      </c>
      <c r="G116" s="284"/>
      <c r="H116" s="284">
        <f t="shared" si="3"/>
        <v>0</v>
      </c>
      <c r="I116" s="270"/>
    </row>
    <row r="117" spans="1:9" ht="20.149999999999999" customHeight="1">
      <c r="A117" s="270"/>
      <c r="B117" s="350"/>
      <c r="D117" s="284" t="s">
        <v>181</v>
      </c>
      <c r="E117" s="284">
        <v>18450</v>
      </c>
      <c r="F117" s="284">
        <f>E117 * (1 - F8/100)</f>
        <v>12915</v>
      </c>
      <c r="G117" s="284"/>
      <c r="H117" s="284">
        <f t="shared" si="3"/>
        <v>0</v>
      </c>
      <c r="I117" s="270"/>
    </row>
    <row r="118" spans="1:9" ht="20.149999999999999" customHeight="1">
      <c r="A118" s="270"/>
      <c r="B118" s="350"/>
      <c r="D118" s="284" t="s">
        <v>182</v>
      </c>
      <c r="E118" s="284">
        <v>2950</v>
      </c>
      <c r="F118" s="284">
        <f>E118 * (1 - F8/100)</f>
        <v>2065</v>
      </c>
      <c r="G118" s="284"/>
      <c r="H118" s="284">
        <f t="shared" si="3"/>
        <v>0</v>
      </c>
      <c r="I118" s="270"/>
    </row>
    <row r="119" spans="1:9" ht="20.149999999999999" customHeight="1">
      <c r="A119" s="270"/>
      <c r="B119" s="350"/>
      <c r="D119" s="284" t="s">
        <v>183</v>
      </c>
      <c r="E119" s="284">
        <v>3200</v>
      </c>
      <c r="F119" s="284">
        <f>E119 * (1 - F8/100)</f>
        <v>2240</v>
      </c>
      <c r="G119" s="284"/>
      <c r="H119" s="284">
        <f t="shared" si="3"/>
        <v>0</v>
      </c>
      <c r="I119" s="270"/>
    </row>
    <row r="120" spans="1:9" ht="20.149999999999999" customHeight="1">
      <c r="A120" s="270"/>
      <c r="B120" s="350"/>
      <c r="D120" s="284" t="s">
        <v>184</v>
      </c>
      <c r="E120" s="284">
        <v>5100</v>
      </c>
      <c r="F120" s="284">
        <f>E120 * (1 - F8/100)</f>
        <v>3570</v>
      </c>
      <c r="G120" s="284"/>
      <c r="H120" s="284">
        <f t="shared" si="3"/>
        <v>0</v>
      </c>
      <c r="I120" s="270"/>
    </row>
    <row r="121" spans="1:9" ht="20.149999999999999" customHeight="1">
      <c r="A121" s="270"/>
      <c r="B121" s="350"/>
      <c r="D121" s="284" t="s">
        <v>185</v>
      </c>
      <c r="E121" s="284">
        <v>7000</v>
      </c>
      <c r="F121" s="284">
        <f>E121 * (1 - F8/100)</f>
        <v>4900</v>
      </c>
      <c r="G121" s="284"/>
      <c r="H121" s="284">
        <f t="shared" si="3"/>
        <v>0</v>
      </c>
      <c r="I121" s="270"/>
    </row>
    <row r="122" spans="1:9" ht="20.149999999999999" customHeight="1">
      <c r="A122" s="270"/>
      <c r="B122" s="350"/>
      <c r="D122" s="284" t="s">
        <v>186</v>
      </c>
      <c r="E122" s="284">
        <v>7200</v>
      </c>
      <c r="F122" s="284">
        <f>E122 * (1 - F8/100)</f>
        <v>5040</v>
      </c>
      <c r="G122" s="284"/>
      <c r="H122" s="284">
        <f t="shared" si="3"/>
        <v>0</v>
      </c>
      <c r="I122" s="270"/>
    </row>
    <row r="123" spans="1:9" ht="20.149999999999999" customHeight="1">
      <c r="A123" s="270"/>
      <c r="B123" s="350"/>
      <c r="D123" s="284" t="s">
        <v>187</v>
      </c>
      <c r="E123" s="284">
        <v>9200</v>
      </c>
      <c r="F123" s="284">
        <f>E123 * (1 - F8/100)</f>
        <v>6440</v>
      </c>
      <c r="G123" s="284"/>
      <c r="H123" s="284">
        <f t="shared" si="3"/>
        <v>0</v>
      </c>
      <c r="I123" s="270"/>
    </row>
    <row r="124" spans="1:9" ht="20.149999999999999" customHeight="1">
      <c r="A124" s="270"/>
      <c r="B124" s="350"/>
      <c r="D124" s="284" t="s">
        <v>188</v>
      </c>
      <c r="E124" s="284">
        <v>2050</v>
      </c>
      <c r="F124" s="284">
        <f>E124 * (1 - F8/100)</f>
        <v>1435</v>
      </c>
      <c r="G124" s="284"/>
      <c r="H124" s="284">
        <f t="shared" si="3"/>
        <v>0</v>
      </c>
      <c r="I124" s="270"/>
    </row>
    <row r="125" spans="1:9" ht="20.149999999999999" customHeight="1">
      <c r="A125" s="270"/>
      <c r="B125" s="350"/>
      <c r="D125" s="284" t="s">
        <v>189</v>
      </c>
      <c r="E125" s="284">
        <v>3150</v>
      </c>
      <c r="F125" s="284">
        <f>E125 * (1 - F8/100)</f>
        <v>2205</v>
      </c>
      <c r="G125" s="284"/>
      <c r="H125" s="284">
        <f t="shared" si="3"/>
        <v>0</v>
      </c>
      <c r="I125" s="270"/>
    </row>
    <row r="126" spans="1:9" ht="20.149999999999999" customHeight="1">
      <c r="A126" s="270"/>
      <c r="B126" s="350"/>
      <c r="D126" s="284" t="s">
        <v>190</v>
      </c>
      <c r="E126" s="284">
        <v>2150</v>
      </c>
      <c r="F126" s="284">
        <f>E126 * (1 - F8/100)</f>
        <v>1505</v>
      </c>
      <c r="G126" s="284"/>
      <c r="H126" s="284">
        <f t="shared" si="3"/>
        <v>0</v>
      </c>
      <c r="I126" s="270"/>
    </row>
    <row r="127" spans="1:9" ht="20.149999999999999" customHeight="1">
      <c r="A127" s="270"/>
      <c r="B127" s="351"/>
      <c r="D127" s="284" t="s">
        <v>191</v>
      </c>
      <c r="E127" s="284">
        <v>3300</v>
      </c>
      <c r="F127" s="284">
        <f>E127 * (1 - F8/100)</f>
        <v>2310</v>
      </c>
      <c r="G127" s="284"/>
      <c r="H127" s="284">
        <f t="shared" si="3"/>
        <v>0</v>
      </c>
      <c r="I127" s="270"/>
    </row>
    <row r="128" spans="1:9">
      <c r="A128" s="270"/>
      <c r="B128" s="273"/>
      <c r="C128" s="273"/>
      <c r="D128" s="273"/>
      <c r="E128" s="273"/>
      <c r="F128" s="273"/>
      <c r="G128" s="273"/>
      <c r="H128" s="273"/>
      <c r="I128" s="270"/>
    </row>
    <row r="129" spans="1:9" ht="25" customHeight="1">
      <c r="A129" s="270"/>
      <c r="B129" s="359" t="s">
        <v>192</v>
      </c>
      <c r="C129" s="354"/>
      <c r="D129" s="354"/>
      <c r="E129" s="354"/>
      <c r="F129" s="355"/>
      <c r="I129" s="270"/>
    </row>
    <row r="130" spans="1:9">
      <c r="A130" s="270"/>
      <c r="B130" s="273"/>
      <c r="C130" s="273"/>
      <c r="D130" s="273"/>
      <c r="E130" s="273"/>
      <c r="F130" s="273"/>
      <c r="G130" s="273"/>
      <c r="H130" s="273"/>
      <c r="I130" s="270"/>
    </row>
    <row r="131" spans="1:9" ht="50.15" customHeight="1">
      <c r="A131" s="270"/>
      <c r="B131" s="358"/>
      <c r="D131" s="284" t="s">
        <v>120</v>
      </c>
      <c r="E131" s="284" t="s">
        <v>121</v>
      </c>
      <c r="F131" s="284" t="s">
        <v>27</v>
      </c>
      <c r="G131" s="284" t="s">
        <v>28</v>
      </c>
      <c r="H131" s="284" t="s">
        <v>29</v>
      </c>
      <c r="I131" s="270"/>
    </row>
    <row r="132" spans="1:9" ht="20.149999999999999" customHeight="1">
      <c r="A132" s="270"/>
      <c r="B132" s="350"/>
      <c r="D132" s="284" t="s">
        <v>193</v>
      </c>
      <c r="E132" s="284">
        <v>4700</v>
      </c>
      <c r="F132" s="284">
        <f>E132 * (1 - F8/100)</f>
        <v>3290</v>
      </c>
      <c r="G132" s="284"/>
      <c r="H132" s="284">
        <f>F132 * G132</f>
        <v>0</v>
      </c>
      <c r="I132" s="270"/>
    </row>
    <row r="133" spans="1:9" ht="20.149999999999999" customHeight="1">
      <c r="A133" s="270"/>
      <c r="B133" s="350"/>
      <c r="D133" s="284" t="s">
        <v>194</v>
      </c>
      <c r="E133" s="284">
        <v>7500</v>
      </c>
      <c r="F133" s="284">
        <f>E133 * (1 - F8/100)</f>
        <v>5250</v>
      </c>
      <c r="G133" s="284"/>
      <c r="H133" s="284">
        <f>F133 * G133</f>
        <v>0</v>
      </c>
      <c r="I133" s="270"/>
    </row>
    <row r="134" spans="1:9" ht="20.149999999999999" customHeight="1">
      <c r="A134" s="270"/>
      <c r="B134" s="350"/>
      <c r="D134" s="284" t="s">
        <v>195</v>
      </c>
      <c r="E134" s="284">
        <v>9600</v>
      </c>
      <c r="F134" s="284">
        <f>E134 * (1 - F8/100)</f>
        <v>6720</v>
      </c>
      <c r="G134" s="284"/>
      <c r="H134" s="284">
        <f>F134 * G134</f>
        <v>0</v>
      </c>
      <c r="I134" s="270"/>
    </row>
    <row r="135" spans="1:9" ht="20.149999999999999" customHeight="1">
      <c r="A135" s="270"/>
      <c r="B135" s="350"/>
      <c r="D135" s="284" t="s">
        <v>196</v>
      </c>
      <c r="E135" s="284">
        <v>14050</v>
      </c>
      <c r="F135" s="284">
        <f>E135 * (1 - F8/100)</f>
        <v>9835</v>
      </c>
      <c r="G135" s="284"/>
      <c r="H135" s="284">
        <f>F135 * G135</f>
        <v>0</v>
      </c>
      <c r="I135" s="270"/>
    </row>
    <row r="136" spans="1:9">
      <c r="A136" s="270"/>
      <c r="B136" s="350"/>
      <c r="I136" s="270"/>
    </row>
    <row r="137" spans="1:9">
      <c r="A137" s="270"/>
      <c r="B137" s="350"/>
      <c r="I137" s="270"/>
    </row>
    <row r="138" spans="1:9">
      <c r="A138" s="270"/>
      <c r="B138" s="350"/>
      <c r="I138" s="270"/>
    </row>
    <row r="139" spans="1:9">
      <c r="A139" s="270"/>
      <c r="B139" s="350"/>
      <c r="I139" s="270"/>
    </row>
    <row r="140" spans="1:9">
      <c r="A140" s="270"/>
      <c r="B140" s="350"/>
      <c r="I140" s="270"/>
    </row>
    <row r="141" spans="1:9">
      <c r="A141" s="270"/>
      <c r="B141" s="350"/>
      <c r="I141" s="270"/>
    </row>
    <row r="142" spans="1:9">
      <c r="A142" s="270"/>
      <c r="B142" s="350"/>
      <c r="I142" s="270"/>
    </row>
    <row r="143" spans="1:9">
      <c r="A143" s="270"/>
      <c r="B143" s="350"/>
      <c r="I143" s="270"/>
    </row>
    <row r="144" spans="1:9">
      <c r="A144" s="270"/>
      <c r="B144" s="350"/>
      <c r="I144" s="270"/>
    </row>
    <row r="145" spans="1:9">
      <c r="A145" s="270"/>
      <c r="B145" s="350"/>
      <c r="I145" s="270"/>
    </row>
    <row r="146" spans="1:9">
      <c r="A146" s="270"/>
      <c r="B146" s="350"/>
      <c r="I146" s="270"/>
    </row>
    <row r="147" spans="1:9">
      <c r="A147" s="270"/>
      <c r="B147" s="350"/>
      <c r="I147" s="270"/>
    </row>
    <row r="148" spans="1:9">
      <c r="A148" s="270"/>
      <c r="B148" s="350"/>
      <c r="I148" s="270"/>
    </row>
    <row r="149" spans="1:9">
      <c r="A149" s="270"/>
      <c r="B149" s="350"/>
      <c r="I149" s="270"/>
    </row>
    <row r="150" spans="1:9">
      <c r="A150" s="270"/>
      <c r="B150" s="351"/>
      <c r="I150" s="270"/>
    </row>
    <row r="151" spans="1:9">
      <c r="A151" s="270"/>
      <c r="B151" s="273"/>
      <c r="C151" s="273"/>
      <c r="D151" s="273"/>
      <c r="E151" s="273"/>
      <c r="F151" s="273"/>
      <c r="G151" s="273"/>
      <c r="H151" s="273"/>
      <c r="I151" s="270"/>
    </row>
    <row r="152" spans="1:9" ht="25" customHeight="1">
      <c r="A152" s="270"/>
      <c r="B152" s="359" t="s">
        <v>197</v>
      </c>
      <c r="C152" s="354"/>
      <c r="D152" s="354"/>
      <c r="E152" s="354"/>
      <c r="F152" s="355"/>
      <c r="I152" s="270"/>
    </row>
    <row r="153" spans="1:9">
      <c r="A153" s="270"/>
      <c r="B153" s="273"/>
      <c r="C153" s="273"/>
      <c r="D153" s="273"/>
      <c r="E153" s="273"/>
      <c r="F153" s="273"/>
      <c r="G153" s="273"/>
      <c r="H153" s="273"/>
      <c r="I153" s="270"/>
    </row>
    <row r="154" spans="1:9" ht="50.15" customHeight="1">
      <c r="A154" s="270"/>
      <c r="B154" s="358"/>
      <c r="D154" s="284" t="s">
        <v>120</v>
      </c>
      <c r="E154" s="284" t="s">
        <v>121</v>
      </c>
      <c r="F154" s="284" t="s">
        <v>27</v>
      </c>
      <c r="G154" s="284" t="s">
        <v>28</v>
      </c>
      <c r="H154" s="284" t="s">
        <v>29</v>
      </c>
      <c r="I154" s="270"/>
    </row>
    <row r="155" spans="1:9" ht="20.149999999999999" customHeight="1">
      <c r="A155" s="270"/>
      <c r="B155" s="350"/>
      <c r="D155" s="284" t="s">
        <v>198</v>
      </c>
      <c r="E155" s="284">
        <v>850</v>
      </c>
      <c r="F155" s="284">
        <f>E155 * (1 - F8/100)</f>
        <v>595</v>
      </c>
      <c r="G155" s="284"/>
      <c r="H155" s="284">
        <f t="shared" ref="H155:H166" si="4">F155 * G155</f>
        <v>0</v>
      </c>
      <c r="I155" s="270"/>
    </row>
    <row r="156" spans="1:9" ht="20.149999999999999" customHeight="1">
      <c r="A156" s="270"/>
      <c r="B156" s="350"/>
      <c r="D156" s="284" t="s">
        <v>199</v>
      </c>
      <c r="E156" s="284">
        <v>1600</v>
      </c>
      <c r="F156" s="284">
        <f>E156 * (1 - F8/100)</f>
        <v>1120</v>
      </c>
      <c r="G156" s="284"/>
      <c r="H156" s="284">
        <f t="shared" si="4"/>
        <v>0</v>
      </c>
      <c r="I156" s="270"/>
    </row>
    <row r="157" spans="1:9" ht="20.149999999999999" customHeight="1">
      <c r="A157" s="270"/>
      <c r="B157" s="350"/>
      <c r="D157" s="284" t="s">
        <v>200</v>
      </c>
      <c r="E157" s="284">
        <v>1500</v>
      </c>
      <c r="F157" s="284">
        <f>E157 * (1 - F8/100)</f>
        <v>1050</v>
      </c>
      <c r="G157" s="284"/>
      <c r="H157" s="284">
        <f t="shared" si="4"/>
        <v>0</v>
      </c>
      <c r="I157" s="270"/>
    </row>
    <row r="158" spans="1:9" ht="20.149999999999999" customHeight="1">
      <c r="A158" s="270"/>
      <c r="B158" s="350"/>
      <c r="D158" s="284" t="s">
        <v>201</v>
      </c>
      <c r="E158" s="284">
        <v>1700</v>
      </c>
      <c r="F158" s="284">
        <f>E158 * (1 - F8/100)</f>
        <v>1190</v>
      </c>
      <c r="G158" s="284"/>
      <c r="H158" s="284">
        <f t="shared" si="4"/>
        <v>0</v>
      </c>
      <c r="I158" s="270"/>
    </row>
    <row r="159" spans="1:9" ht="20.149999999999999" customHeight="1">
      <c r="A159" s="270"/>
      <c r="B159" s="350"/>
      <c r="D159" s="284" t="s">
        <v>202</v>
      </c>
      <c r="E159" s="284">
        <v>1800</v>
      </c>
      <c r="F159" s="284">
        <f>E159 * (1 - F8/100)</f>
        <v>1260</v>
      </c>
      <c r="G159" s="284"/>
      <c r="H159" s="284">
        <f t="shared" si="4"/>
        <v>0</v>
      </c>
      <c r="I159" s="270"/>
    </row>
    <row r="160" spans="1:9" ht="20.149999999999999" customHeight="1">
      <c r="A160" s="270"/>
      <c r="B160" s="350"/>
      <c r="D160" s="284" t="s">
        <v>203</v>
      </c>
      <c r="E160" s="284">
        <v>1800</v>
      </c>
      <c r="F160" s="284">
        <f>E160 * (1 - F8/100)</f>
        <v>1260</v>
      </c>
      <c r="G160" s="284"/>
      <c r="H160" s="284">
        <f t="shared" si="4"/>
        <v>0</v>
      </c>
      <c r="I160" s="270"/>
    </row>
    <row r="161" spans="1:9" ht="20.149999999999999" customHeight="1">
      <c r="A161" s="270"/>
      <c r="B161" s="350"/>
      <c r="D161" s="284" t="s">
        <v>204</v>
      </c>
      <c r="E161" s="284">
        <v>3124</v>
      </c>
      <c r="F161" s="284">
        <f>E161 * (1 - F8/100)</f>
        <v>2186.7999999999997</v>
      </c>
      <c r="G161" s="284"/>
      <c r="H161" s="284">
        <f t="shared" si="4"/>
        <v>0</v>
      </c>
      <c r="I161" s="270"/>
    </row>
    <row r="162" spans="1:9" ht="20.149999999999999" customHeight="1">
      <c r="A162" s="270"/>
      <c r="B162" s="350"/>
      <c r="D162" s="284" t="s">
        <v>205</v>
      </c>
      <c r="E162" s="284">
        <v>3364</v>
      </c>
      <c r="F162" s="284">
        <f>E162 * (1 - F8/100)</f>
        <v>2354.7999999999997</v>
      </c>
      <c r="G162" s="284"/>
      <c r="H162" s="284">
        <f t="shared" si="4"/>
        <v>0</v>
      </c>
      <c r="I162" s="270"/>
    </row>
    <row r="163" spans="1:9" ht="20.149999999999999" customHeight="1">
      <c r="A163" s="270"/>
      <c r="B163" s="350"/>
      <c r="D163" s="284" t="s">
        <v>206</v>
      </c>
      <c r="E163" s="284">
        <v>3724.8</v>
      </c>
      <c r="F163" s="284">
        <f>E163 * (1 - F8/100)</f>
        <v>2607.36</v>
      </c>
      <c r="G163" s="284"/>
      <c r="H163" s="284">
        <f t="shared" si="4"/>
        <v>0</v>
      </c>
      <c r="I163" s="270"/>
    </row>
    <row r="164" spans="1:9" ht="20.149999999999999" customHeight="1">
      <c r="A164" s="270"/>
      <c r="B164" s="350"/>
      <c r="D164" s="284" t="s">
        <v>207</v>
      </c>
      <c r="E164" s="284">
        <v>5800</v>
      </c>
      <c r="F164" s="284">
        <f>E164 * (1 - F8/100)</f>
        <v>4059.9999999999995</v>
      </c>
      <c r="G164" s="284"/>
      <c r="H164" s="284">
        <f t="shared" si="4"/>
        <v>0</v>
      </c>
      <c r="I164" s="270"/>
    </row>
    <row r="165" spans="1:9" ht="20.149999999999999" customHeight="1">
      <c r="A165" s="270"/>
      <c r="B165" s="350"/>
      <c r="D165" s="284" t="s">
        <v>208</v>
      </c>
      <c r="E165" s="284">
        <v>6200</v>
      </c>
      <c r="F165" s="284">
        <f>E165 * (1 - F8/100)</f>
        <v>4340</v>
      </c>
      <c r="G165" s="284"/>
      <c r="H165" s="284">
        <f t="shared" si="4"/>
        <v>0</v>
      </c>
      <c r="I165" s="270"/>
    </row>
    <row r="166" spans="1:9" ht="20.149999999999999" customHeight="1">
      <c r="A166" s="270"/>
      <c r="B166" s="350"/>
      <c r="D166" s="284" t="s">
        <v>209</v>
      </c>
      <c r="E166" s="284">
        <v>6550</v>
      </c>
      <c r="F166" s="284">
        <f>E166 * (1 - F8/100)</f>
        <v>4585</v>
      </c>
      <c r="G166" s="284"/>
      <c r="H166" s="284">
        <f t="shared" si="4"/>
        <v>0</v>
      </c>
      <c r="I166" s="270"/>
    </row>
    <row r="167" spans="1:9">
      <c r="A167" s="270"/>
      <c r="B167" s="350"/>
      <c r="I167" s="270"/>
    </row>
    <row r="168" spans="1:9">
      <c r="A168" s="270"/>
      <c r="B168" s="350"/>
      <c r="I168" s="270"/>
    </row>
    <row r="169" spans="1:9">
      <c r="A169" s="270"/>
      <c r="B169" s="350"/>
      <c r="I169" s="270"/>
    </row>
    <row r="170" spans="1:9">
      <c r="A170" s="270"/>
      <c r="B170" s="350"/>
      <c r="I170" s="270"/>
    </row>
    <row r="171" spans="1:9">
      <c r="A171" s="270"/>
      <c r="B171" s="350"/>
      <c r="I171" s="270"/>
    </row>
    <row r="172" spans="1:9">
      <c r="A172" s="270"/>
      <c r="B172" s="350"/>
      <c r="I172" s="270"/>
    </row>
    <row r="173" spans="1:9">
      <c r="A173" s="270"/>
      <c r="B173" s="351"/>
      <c r="I173" s="270"/>
    </row>
    <row r="174" spans="1:9">
      <c r="A174" s="270"/>
      <c r="B174" s="273"/>
      <c r="C174" s="273"/>
      <c r="D174" s="273"/>
      <c r="E174" s="273"/>
      <c r="F174" s="273"/>
      <c r="G174" s="273"/>
      <c r="H174" s="273"/>
      <c r="I174" s="270"/>
    </row>
    <row r="175" spans="1:9" ht="25" customHeight="1">
      <c r="A175" s="270"/>
      <c r="B175" s="359" t="s">
        <v>210</v>
      </c>
      <c r="C175" s="354"/>
      <c r="D175" s="354"/>
      <c r="E175" s="354"/>
      <c r="F175" s="355"/>
      <c r="I175" s="270"/>
    </row>
    <row r="176" spans="1:9">
      <c r="A176" s="270"/>
      <c r="B176" s="273"/>
      <c r="C176" s="273"/>
      <c r="D176" s="273"/>
      <c r="E176" s="273"/>
      <c r="F176" s="273"/>
      <c r="G176" s="273"/>
      <c r="H176" s="273"/>
      <c r="I176" s="270"/>
    </row>
    <row r="177" spans="1:9" ht="50.15" customHeight="1">
      <c r="A177" s="270"/>
      <c r="B177" s="358"/>
      <c r="D177" s="284" t="s">
        <v>120</v>
      </c>
      <c r="E177" s="284" t="s">
        <v>50</v>
      </c>
      <c r="F177" s="284" t="s">
        <v>27</v>
      </c>
      <c r="G177" s="284" t="s">
        <v>28</v>
      </c>
      <c r="H177" s="284" t="s">
        <v>29</v>
      </c>
      <c r="I177" s="270"/>
    </row>
    <row r="178" spans="1:9" ht="20.149999999999999" customHeight="1">
      <c r="A178" s="270"/>
      <c r="B178" s="350"/>
      <c r="D178" s="284" t="s">
        <v>211</v>
      </c>
      <c r="E178" s="284">
        <v>2114.6999999999998</v>
      </c>
      <c r="F178" s="284">
        <f>E178 * (1 - F8/100)</f>
        <v>1480.2899999999997</v>
      </c>
      <c r="G178" s="284"/>
      <c r="H178" s="284">
        <f t="shared" ref="H178:H183" si="5">F178 * G178</f>
        <v>0</v>
      </c>
      <c r="I178" s="270"/>
    </row>
    <row r="179" spans="1:9" ht="20.149999999999999" customHeight="1">
      <c r="A179" s="270"/>
      <c r="B179" s="350"/>
      <c r="D179" s="284" t="s">
        <v>212</v>
      </c>
      <c r="E179" s="284">
        <v>2423.4</v>
      </c>
      <c r="F179" s="284">
        <f>E179 * (1 - F8/100)</f>
        <v>1696.3799999999999</v>
      </c>
      <c r="G179" s="284"/>
      <c r="H179" s="284">
        <f t="shared" si="5"/>
        <v>0</v>
      </c>
      <c r="I179" s="270"/>
    </row>
    <row r="180" spans="1:9" ht="20.149999999999999" customHeight="1">
      <c r="A180" s="270"/>
      <c r="B180" s="350"/>
      <c r="D180" s="284" t="s">
        <v>213</v>
      </c>
      <c r="E180" s="284">
        <v>2691.26</v>
      </c>
      <c r="F180" s="284">
        <f>E180 * (1 - F8/100)</f>
        <v>1883.8820000000001</v>
      </c>
      <c r="G180" s="284"/>
      <c r="H180" s="284">
        <f t="shared" si="5"/>
        <v>0</v>
      </c>
      <c r="I180" s="270"/>
    </row>
    <row r="181" spans="1:9" ht="20.149999999999999" customHeight="1">
      <c r="A181" s="270"/>
      <c r="B181" s="350"/>
      <c r="D181" s="284" t="s">
        <v>214</v>
      </c>
      <c r="E181" s="284">
        <v>4231.5</v>
      </c>
      <c r="F181" s="284">
        <f>E181 * (1 - F8/100)</f>
        <v>2962.0499999999997</v>
      </c>
      <c r="G181" s="284"/>
      <c r="H181" s="284">
        <f t="shared" si="5"/>
        <v>0</v>
      </c>
      <c r="I181" s="270"/>
    </row>
    <row r="182" spans="1:9" ht="20.149999999999999" customHeight="1">
      <c r="A182" s="270"/>
      <c r="B182" s="350"/>
      <c r="D182" s="284" t="s">
        <v>215</v>
      </c>
      <c r="E182" s="284">
        <v>6346.1</v>
      </c>
      <c r="F182" s="284">
        <f>E182 * (1 - F8/100)</f>
        <v>4442.2699999999995</v>
      </c>
      <c r="G182" s="284"/>
      <c r="H182" s="284">
        <f t="shared" si="5"/>
        <v>0</v>
      </c>
      <c r="I182" s="270"/>
    </row>
    <row r="183" spans="1:9" ht="20.149999999999999" customHeight="1">
      <c r="A183" s="270"/>
      <c r="B183" s="350"/>
      <c r="D183" s="284" t="s">
        <v>216</v>
      </c>
      <c r="E183" s="284">
        <v>7578.01</v>
      </c>
      <c r="F183" s="284">
        <f>E183 * (1 - F8/100)</f>
        <v>5304.607</v>
      </c>
      <c r="G183" s="284"/>
      <c r="H183" s="284">
        <f t="shared" si="5"/>
        <v>0</v>
      </c>
      <c r="I183" s="270"/>
    </row>
    <row r="184" spans="1:9">
      <c r="A184" s="270"/>
      <c r="B184" s="350"/>
      <c r="I184" s="270"/>
    </row>
    <row r="185" spans="1:9">
      <c r="A185" s="270"/>
      <c r="B185" s="350"/>
      <c r="I185" s="270"/>
    </row>
    <row r="186" spans="1:9">
      <c r="A186" s="270"/>
      <c r="B186" s="350"/>
      <c r="I186" s="270"/>
    </row>
    <row r="187" spans="1:9">
      <c r="A187" s="270"/>
      <c r="B187" s="350"/>
      <c r="I187" s="270"/>
    </row>
    <row r="188" spans="1:9">
      <c r="A188" s="270"/>
      <c r="B188" s="350"/>
      <c r="I188" s="270"/>
    </row>
    <row r="189" spans="1:9">
      <c r="A189" s="270"/>
      <c r="B189" s="350"/>
      <c r="I189" s="270"/>
    </row>
    <row r="190" spans="1:9">
      <c r="A190" s="270"/>
      <c r="B190" s="350"/>
      <c r="I190" s="270"/>
    </row>
    <row r="191" spans="1:9">
      <c r="A191" s="270"/>
      <c r="B191" s="350"/>
      <c r="I191" s="270"/>
    </row>
    <row r="192" spans="1:9">
      <c r="A192" s="270"/>
      <c r="B192" s="350"/>
      <c r="I192" s="270"/>
    </row>
    <row r="193" spans="1:9">
      <c r="A193" s="270"/>
      <c r="B193" s="350"/>
      <c r="I193" s="270"/>
    </row>
    <row r="194" spans="1:9">
      <c r="A194" s="270"/>
      <c r="B194" s="350"/>
      <c r="I194" s="270"/>
    </row>
    <row r="195" spans="1:9">
      <c r="A195" s="270"/>
      <c r="B195" s="350"/>
      <c r="I195" s="270"/>
    </row>
    <row r="196" spans="1:9">
      <c r="A196" s="270"/>
      <c r="B196" s="351"/>
      <c r="I196" s="270"/>
    </row>
    <row r="197" spans="1:9">
      <c r="A197" s="270"/>
      <c r="B197" s="273"/>
      <c r="C197" s="273"/>
      <c r="D197" s="273"/>
      <c r="E197" s="273"/>
      <c r="F197" s="273"/>
      <c r="G197" s="273"/>
      <c r="H197" s="273"/>
      <c r="I197" s="270"/>
    </row>
  </sheetData>
  <mergeCells count="21">
    <mergeCell ref="B1:E1"/>
    <mergeCell ref="B3:H3"/>
    <mergeCell ref="B4:H4"/>
    <mergeCell ref="B5:H5"/>
    <mergeCell ref="B6:H6"/>
    <mergeCell ref="B12:F12"/>
    <mergeCell ref="B14:B33"/>
    <mergeCell ref="B35:F35"/>
    <mergeCell ref="B37:B56"/>
    <mergeCell ref="B58:F58"/>
    <mergeCell ref="B60:B79"/>
    <mergeCell ref="B81:F81"/>
    <mergeCell ref="B83:B102"/>
    <mergeCell ref="B104:F104"/>
    <mergeCell ref="B106:B127"/>
    <mergeCell ref="B177:B196"/>
    <mergeCell ref="B129:F129"/>
    <mergeCell ref="B131:B150"/>
    <mergeCell ref="B152:F152"/>
    <mergeCell ref="B154:B173"/>
    <mergeCell ref="B175:F175"/>
  </mergeCells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7"/>
  <sheetViews>
    <sheetView showGridLines="0" zoomScale="50" zoomScaleNormal="50" workbookViewId="0">
      <selection activeCell="F89" sqref="F89"/>
    </sheetView>
  </sheetViews>
  <sheetFormatPr defaultRowHeight="14.5"/>
  <cols>
    <col min="1" max="1" width="7" style="246" customWidth="1"/>
    <col min="2" max="2" width="20" style="246" customWidth="1"/>
    <col min="3" max="3" width="45" style="246" customWidth="1"/>
    <col min="4" max="4" width="55" style="246" customWidth="1"/>
    <col min="5" max="8" width="25" style="246" customWidth="1"/>
    <col min="9" max="9" width="7" style="246" customWidth="1"/>
  </cols>
  <sheetData>
    <row r="1" spans="1:9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</row>
    <row r="2" spans="1:9" ht="20.149999999999999" customHeight="1">
      <c r="A2" s="270"/>
      <c r="I2" s="270"/>
    </row>
    <row r="3" spans="1:9" ht="20.149999999999999" customHeight="1">
      <c r="A3" s="270"/>
      <c r="B3" s="335" t="s">
        <v>0</v>
      </c>
      <c r="C3" s="335"/>
      <c r="I3" s="270"/>
    </row>
    <row r="4" spans="1:9" ht="20.149999999999999" customHeight="1">
      <c r="A4" s="270"/>
      <c r="B4" s="335" t="s">
        <v>1</v>
      </c>
      <c r="C4" s="335"/>
      <c r="I4" s="270"/>
    </row>
    <row r="5" spans="1:9" ht="20.149999999999999" customHeight="1">
      <c r="A5" s="270"/>
      <c r="B5" s="335" t="s">
        <v>2</v>
      </c>
      <c r="C5" s="335"/>
      <c r="I5" s="270"/>
    </row>
    <row r="6" spans="1:9" ht="20.149999999999999" customHeight="1">
      <c r="A6" s="270"/>
      <c r="B6" s="335"/>
      <c r="C6" s="335"/>
      <c r="I6" s="270"/>
    </row>
    <row r="7" spans="1:9">
      <c r="A7" s="270"/>
      <c r="B7" s="363" t="s">
        <v>217</v>
      </c>
      <c r="C7" s="339"/>
      <c r="D7" s="339"/>
      <c r="E7" s="339"/>
      <c r="F7" s="339"/>
      <c r="G7" s="270"/>
      <c r="H7" s="270"/>
      <c r="I7" s="270"/>
    </row>
    <row r="8" spans="1:9">
      <c r="A8" s="270"/>
      <c r="B8" s="364" t="s">
        <v>218</v>
      </c>
      <c r="C8" s="339"/>
      <c r="D8" s="339"/>
      <c r="E8" s="339"/>
      <c r="F8" s="339"/>
      <c r="G8" s="270"/>
      <c r="H8" s="270"/>
      <c r="I8" s="270"/>
    </row>
    <row r="9" spans="1:9" ht="20.149999999999999" customHeight="1">
      <c r="A9" s="270"/>
      <c r="B9" s="270"/>
      <c r="C9" s="270"/>
      <c r="D9" s="270"/>
      <c r="E9" s="270"/>
      <c r="F9" s="270"/>
      <c r="G9" s="270"/>
      <c r="H9" s="270"/>
      <c r="I9" s="270"/>
    </row>
    <row r="10" spans="1:9" ht="30" customHeight="1">
      <c r="A10" s="270"/>
      <c r="B10" s="365" t="s">
        <v>20</v>
      </c>
      <c r="C10" s="341"/>
      <c r="D10" s="286">
        <v>28</v>
      </c>
      <c r="I10" s="270"/>
    </row>
    <row r="11" spans="1:9" ht="30" customHeight="1">
      <c r="A11" s="270"/>
      <c r="B11" s="366" t="s">
        <v>21</v>
      </c>
      <c r="C11" s="367"/>
      <c r="D11" s="272">
        <f>SUM(H16,H17,H18,H19,H20,H21,H22,H23,H24,H25,H26,H27,H28,H29,H30,H31,H32,H33,H34,H35,H36,H37,H38,H39,H40,H41,H42,H43,H44,H45,H46,H47,H48,H49,H50,H51,H52,H53,H54,H55,H56,H57,H58,H59,H60,H61,H62,H63,H64,H65,H66,H67,H68,H69,H70,H71,H72,H73,H74,H75,H76,H77,H78,H79,H80,H81,H82,H83,H84,H85,H86,H87,H88,H89,H90,H91,H92,H93,H94,H95,H96,)</f>
        <v>0</v>
      </c>
      <c r="I11" s="270"/>
    </row>
    <row r="12" spans="1:9" ht="20.149999999999999" customHeight="1">
      <c r="A12" s="270"/>
      <c r="B12" s="270"/>
      <c r="C12" s="270"/>
      <c r="D12" s="270"/>
      <c r="E12" s="270"/>
      <c r="F12" s="270"/>
      <c r="G12" s="270"/>
      <c r="H12" s="270"/>
      <c r="I12" s="270"/>
    </row>
    <row r="13" spans="1:9" ht="45" customHeight="1">
      <c r="A13" s="270"/>
      <c r="B13" s="368" t="s">
        <v>219</v>
      </c>
      <c r="C13" s="345"/>
      <c r="D13" s="345"/>
      <c r="E13" s="345"/>
      <c r="F13" s="345"/>
      <c r="G13" s="345"/>
      <c r="H13" s="346"/>
      <c r="I13" s="270"/>
    </row>
    <row r="14" spans="1:9">
      <c r="A14" s="270"/>
      <c r="B14" s="270"/>
      <c r="C14" s="270"/>
      <c r="D14" s="270"/>
      <c r="E14" s="270"/>
      <c r="F14" s="270"/>
      <c r="G14" s="270"/>
      <c r="H14" s="270"/>
      <c r="I14" s="270"/>
    </row>
    <row r="15" spans="1:9" ht="50.15" customHeight="1">
      <c r="A15" s="270"/>
      <c r="B15" s="287" t="s">
        <v>23</v>
      </c>
      <c r="C15" s="287" t="s">
        <v>24</v>
      </c>
      <c r="D15" s="287" t="s">
        <v>25</v>
      </c>
      <c r="E15" s="287" t="s">
        <v>26</v>
      </c>
      <c r="F15" s="287" t="s">
        <v>27</v>
      </c>
      <c r="G15" s="287" t="s">
        <v>28</v>
      </c>
      <c r="H15" s="287" t="s">
        <v>94</v>
      </c>
      <c r="I15" s="270"/>
    </row>
    <row r="16" spans="1:9" ht="160" customHeight="1">
      <c r="A16" s="270"/>
      <c r="B16" s="288" t="s">
        <v>220</v>
      </c>
      <c r="C16" s="362"/>
      <c r="D16" s="289" t="s">
        <v>221</v>
      </c>
      <c r="E16" s="290">
        <v>3900</v>
      </c>
      <c r="F16" s="290">
        <f>E16 *(1 - D10/100)</f>
        <v>2808</v>
      </c>
      <c r="G16" s="288"/>
      <c r="H16" s="291">
        <f t="shared" ref="H16:H47" si="0">F16 * G16</f>
        <v>0</v>
      </c>
      <c r="I16" s="270"/>
    </row>
    <row r="17" spans="1:9" ht="160" customHeight="1">
      <c r="A17" s="270"/>
      <c r="B17" s="288" t="s">
        <v>222</v>
      </c>
      <c r="C17" s="351"/>
      <c r="D17" s="289" t="s">
        <v>223</v>
      </c>
      <c r="E17" s="290">
        <v>3900</v>
      </c>
      <c r="F17" s="290">
        <f>E17 *(1 - D10/100)</f>
        <v>2808</v>
      </c>
      <c r="G17" s="288"/>
      <c r="H17" s="291">
        <f t="shared" si="0"/>
        <v>0</v>
      </c>
      <c r="I17" s="270"/>
    </row>
    <row r="18" spans="1:9" ht="160" customHeight="1">
      <c r="A18" s="270"/>
      <c r="B18" s="288" t="s">
        <v>224</v>
      </c>
      <c r="C18" s="362"/>
      <c r="D18" s="289" t="s">
        <v>225</v>
      </c>
      <c r="E18" s="290">
        <v>4400</v>
      </c>
      <c r="F18" s="290">
        <f>E18 *(1 - D10/100)</f>
        <v>3168</v>
      </c>
      <c r="G18" s="288"/>
      <c r="H18" s="291">
        <f t="shared" si="0"/>
        <v>0</v>
      </c>
      <c r="I18" s="270"/>
    </row>
    <row r="19" spans="1:9" ht="160" customHeight="1">
      <c r="A19" s="270"/>
      <c r="B19" s="288" t="s">
        <v>226</v>
      </c>
      <c r="C19" s="351"/>
      <c r="D19" s="289" t="s">
        <v>227</v>
      </c>
      <c r="E19" s="290">
        <v>4400</v>
      </c>
      <c r="F19" s="290">
        <f>E19 *(1 - D10/100)</f>
        <v>3168</v>
      </c>
      <c r="G19" s="288"/>
      <c r="H19" s="291">
        <f t="shared" si="0"/>
        <v>0</v>
      </c>
      <c r="I19" s="270"/>
    </row>
    <row r="20" spans="1:9" ht="160" customHeight="1">
      <c r="A20" s="270"/>
      <c r="B20" s="288" t="s">
        <v>228</v>
      </c>
      <c r="C20" s="362"/>
      <c r="D20" s="289" t="s">
        <v>229</v>
      </c>
      <c r="E20" s="290">
        <v>5200</v>
      </c>
      <c r="F20" s="290">
        <f>E20 *(1 - D10/100)</f>
        <v>3744</v>
      </c>
      <c r="G20" s="288"/>
      <c r="H20" s="291">
        <f t="shared" si="0"/>
        <v>0</v>
      </c>
      <c r="I20" s="270"/>
    </row>
    <row r="21" spans="1:9" ht="160" customHeight="1">
      <c r="A21" s="270"/>
      <c r="B21" s="288" t="s">
        <v>230</v>
      </c>
      <c r="C21" s="351"/>
      <c r="D21" s="289" t="s">
        <v>231</v>
      </c>
      <c r="E21" s="290">
        <v>5100</v>
      </c>
      <c r="F21" s="290">
        <f>E21 *(1 - D10/100)</f>
        <v>3672</v>
      </c>
      <c r="G21" s="288"/>
      <c r="H21" s="291">
        <f t="shared" si="0"/>
        <v>0</v>
      </c>
      <c r="I21" s="270"/>
    </row>
    <row r="22" spans="1:9" ht="160" customHeight="1">
      <c r="A22" s="270"/>
      <c r="B22" s="288" t="s">
        <v>232</v>
      </c>
      <c r="C22" s="362"/>
      <c r="D22" s="289" t="s">
        <v>233</v>
      </c>
      <c r="E22" s="290">
        <v>5100</v>
      </c>
      <c r="F22" s="290">
        <f>E22 *(1 - D10/100)</f>
        <v>3672</v>
      </c>
      <c r="G22" s="288"/>
      <c r="H22" s="291">
        <f t="shared" si="0"/>
        <v>0</v>
      </c>
      <c r="I22" s="270"/>
    </row>
    <row r="23" spans="1:9" ht="160" customHeight="1">
      <c r="A23" s="270"/>
      <c r="B23" s="288" t="s">
        <v>234</v>
      </c>
      <c r="C23" s="351"/>
      <c r="D23" s="289" t="s">
        <v>235</v>
      </c>
      <c r="E23" s="290">
        <v>5200</v>
      </c>
      <c r="F23" s="290">
        <f>E23 *(1 - D10/100)</f>
        <v>3744</v>
      </c>
      <c r="G23" s="288"/>
      <c r="H23" s="291">
        <f t="shared" si="0"/>
        <v>0</v>
      </c>
      <c r="I23" s="270"/>
    </row>
    <row r="24" spans="1:9" ht="160" customHeight="1">
      <c r="A24" s="270"/>
      <c r="B24" s="288" t="s">
        <v>236</v>
      </c>
      <c r="C24" s="362"/>
      <c r="D24" s="289" t="s">
        <v>237</v>
      </c>
      <c r="E24" s="290">
        <v>5200</v>
      </c>
      <c r="F24" s="290">
        <f>E24 *(1 - D10/100)</f>
        <v>3744</v>
      </c>
      <c r="G24" s="288"/>
      <c r="H24" s="291">
        <f t="shared" si="0"/>
        <v>0</v>
      </c>
      <c r="I24" s="270"/>
    </row>
    <row r="25" spans="1:9" ht="160" customHeight="1">
      <c r="A25" s="270"/>
      <c r="B25" s="288" t="s">
        <v>238</v>
      </c>
      <c r="C25" s="351"/>
      <c r="D25" s="289" t="s">
        <v>239</v>
      </c>
      <c r="E25" s="290">
        <v>5100</v>
      </c>
      <c r="F25" s="290">
        <f>E25 *(1 - D10/100)</f>
        <v>3672</v>
      </c>
      <c r="G25" s="288"/>
      <c r="H25" s="291">
        <f t="shared" si="0"/>
        <v>0</v>
      </c>
      <c r="I25" s="270"/>
    </row>
    <row r="26" spans="1:9" ht="160" customHeight="1">
      <c r="A26" s="270"/>
      <c r="B26" s="288" t="s">
        <v>240</v>
      </c>
      <c r="C26" s="362"/>
      <c r="D26" s="289" t="s">
        <v>241</v>
      </c>
      <c r="E26" s="290">
        <v>5600</v>
      </c>
      <c r="F26" s="290">
        <f>E26 *(1 - D10/100)</f>
        <v>4032</v>
      </c>
      <c r="G26" s="288"/>
      <c r="H26" s="291">
        <f t="shared" si="0"/>
        <v>0</v>
      </c>
      <c r="I26" s="270"/>
    </row>
    <row r="27" spans="1:9" ht="160" customHeight="1">
      <c r="A27" s="270"/>
      <c r="B27" s="288" t="s">
        <v>242</v>
      </c>
      <c r="C27" s="351"/>
      <c r="D27" s="289" t="s">
        <v>243</v>
      </c>
      <c r="E27" s="290">
        <v>5800</v>
      </c>
      <c r="F27" s="290">
        <f>E27 *(1 - D10/100)</f>
        <v>4176</v>
      </c>
      <c r="G27" s="288"/>
      <c r="H27" s="291">
        <f t="shared" si="0"/>
        <v>0</v>
      </c>
      <c r="I27" s="270"/>
    </row>
    <row r="28" spans="1:9" ht="160" customHeight="1">
      <c r="A28" s="270"/>
      <c r="B28" s="288" t="s">
        <v>244</v>
      </c>
      <c r="C28" s="362"/>
      <c r="D28" s="289" t="s">
        <v>245</v>
      </c>
      <c r="E28" s="290">
        <v>6500</v>
      </c>
      <c r="F28" s="290">
        <f>E28 *(1 - D10/100)</f>
        <v>4680</v>
      </c>
      <c r="G28" s="288"/>
      <c r="H28" s="291">
        <f t="shared" si="0"/>
        <v>0</v>
      </c>
      <c r="I28" s="270"/>
    </row>
    <row r="29" spans="1:9" ht="160" customHeight="1">
      <c r="A29" s="270"/>
      <c r="B29" s="288" t="s">
        <v>246</v>
      </c>
      <c r="C29" s="351"/>
      <c r="D29" s="289" t="s">
        <v>247</v>
      </c>
      <c r="E29" s="290">
        <v>6700</v>
      </c>
      <c r="F29" s="290">
        <f>E29 *(1 - D10/100)</f>
        <v>4824</v>
      </c>
      <c r="G29" s="288"/>
      <c r="H29" s="291">
        <f t="shared" si="0"/>
        <v>0</v>
      </c>
      <c r="I29" s="270"/>
    </row>
    <row r="30" spans="1:9" ht="160" customHeight="1">
      <c r="A30" s="270"/>
      <c r="B30" s="288" t="s">
        <v>248</v>
      </c>
      <c r="C30" s="362"/>
      <c r="D30" s="289" t="s">
        <v>249</v>
      </c>
      <c r="E30" s="290">
        <v>6500</v>
      </c>
      <c r="F30" s="290">
        <f>E30 *(1 - D10/100)</f>
        <v>4680</v>
      </c>
      <c r="G30" s="288"/>
      <c r="H30" s="291">
        <f t="shared" si="0"/>
        <v>0</v>
      </c>
      <c r="I30" s="270"/>
    </row>
    <row r="31" spans="1:9" ht="160" customHeight="1">
      <c r="A31" s="270"/>
      <c r="B31" s="288" t="s">
        <v>250</v>
      </c>
      <c r="C31" s="351"/>
      <c r="D31" s="289" t="s">
        <v>251</v>
      </c>
      <c r="E31" s="290">
        <v>6700</v>
      </c>
      <c r="F31" s="290">
        <f>E31 *(1 - D10/100)</f>
        <v>4824</v>
      </c>
      <c r="G31" s="288"/>
      <c r="H31" s="291">
        <f t="shared" si="0"/>
        <v>0</v>
      </c>
      <c r="I31" s="270"/>
    </row>
    <row r="32" spans="1:9" ht="160" customHeight="1">
      <c r="A32" s="270"/>
      <c r="B32" s="288" t="s">
        <v>252</v>
      </c>
      <c r="C32" s="362"/>
      <c r="D32" s="289" t="s">
        <v>253</v>
      </c>
      <c r="E32" s="290">
        <v>6800</v>
      </c>
      <c r="F32" s="290">
        <f>E32 *(1 - D10/100)</f>
        <v>4896</v>
      </c>
      <c r="G32" s="288"/>
      <c r="H32" s="291">
        <f t="shared" si="0"/>
        <v>0</v>
      </c>
      <c r="I32" s="270"/>
    </row>
    <row r="33" spans="1:9" ht="160" customHeight="1">
      <c r="A33" s="270"/>
      <c r="B33" s="288" t="s">
        <v>254</v>
      </c>
      <c r="C33" s="351"/>
      <c r="D33" s="289" t="s">
        <v>255</v>
      </c>
      <c r="E33" s="290">
        <v>7000</v>
      </c>
      <c r="F33" s="290">
        <f>E33 *(1 - D10/100)</f>
        <v>5040</v>
      </c>
      <c r="G33" s="288"/>
      <c r="H33" s="291">
        <f t="shared" si="0"/>
        <v>0</v>
      </c>
      <c r="I33" s="270"/>
    </row>
    <row r="34" spans="1:9" ht="160" customHeight="1">
      <c r="A34" s="270"/>
      <c r="B34" s="288" t="s">
        <v>256</v>
      </c>
      <c r="C34" s="362"/>
      <c r="D34" s="289" t="s">
        <v>257</v>
      </c>
      <c r="E34" s="290">
        <v>6500</v>
      </c>
      <c r="F34" s="290">
        <f>E34 *(1 - D10/100)</f>
        <v>4680</v>
      </c>
      <c r="G34" s="288"/>
      <c r="H34" s="291">
        <f t="shared" si="0"/>
        <v>0</v>
      </c>
      <c r="I34" s="270"/>
    </row>
    <row r="35" spans="1:9" ht="160" customHeight="1">
      <c r="A35" s="270"/>
      <c r="B35" s="288" t="s">
        <v>258</v>
      </c>
      <c r="C35" s="351"/>
      <c r="D35" s="289" t="s">
        <v>259</v>
      </c>
      <c r="E35" s="290">
        <v>6700</v>
      </c>
      <c r="F35" s="290">
        <f>E35 *(1 - D10/100)</f>
        <v>4824</v>
      </c>
      <c r="G35" s="288"/>
      <c r="H35" s="291">
        <f t="shared" si="0"/>
        <v>0</v>
      </c>
      <c r="I35" s="270"/>
    </row>
    <row r="36" spans="1:9" ht="160" customHeight="1">
      <c r="A36" s="270"/>
      <c r="B36" s="288" t="s">
        <v>260</v>
      </c>
      <c r="C36" s="362"/>
      <c r="D36" s="289" t="s">
        <v>261</v>
      </c>
      <c r="E36" s="290">
        <v>7000</v>
      </c>
      <c r="F36" s="290">
        <f>E36 *(1 - D10/100)</f>
        <v>5040</v>
      </c>
      <c r="G36" s="288"/>
      <c r="H36" s="291">
        <f t="shared" si="0"/>
        <v>0</v>
      </c>
      <c r="I36" s="270"/>
    </row>
    <row r="37" spans="1:9" ht="160" customHeight="1">
      <c r="A37" s="270"/>
      <c r="B37" s="288" t="s">
        <v>262</v>
      </c>
      <c r="C37" s="351"/>
      <c r="D37" s="289" t="s">
        <v>263</v>
      </c>
      <c r="E37" s="290">
        <v>7200</v>
      </c>
      <c r="F37" s="290">
        <f>E37 *(1 - D10/100)</f>
        <v>5184</v>
      </c>
      <c r="G37" s="288"/>
      <c r="H37" s="291">
        <f t="shared" si="0"/>
        <v>0</v>
      </c>
      <c r="I37" s="270"/>
    </row>
    <row r="38" spans="1:9" ht="160" customHeight="1">
      <c r="A38" s="270"/>
      <c r="B38" s="288" t="s">
        <v>264</v>
      </c>
      <c r="C38" s="361"/>
      <c r="D38" s="289" t="s">
        <v>265</v>
      </c>
      <c r="E38" s="290">
        <v>7200</v>
      </c>
      <c r="F38" s="290">
        <f>E38 *(1 - D10/100)</f>
        <v>5184</v>
      </c>
      <c r="G38" s="288"/>
      <c r="H38" s="291">
        <f t="shared" si="0"/>
        <v>0</v>
      </c>
      <c r="I38" s="270"/>
    </row>
    <row r="39" spans="1:9" ht="160" customHeight="1">
      <c r="A39" s="270"/>
      <c r="B39" s="288" t="s">
        <v>266</v>
      </c>
      <c r="C39" s="361"/>
      <c r="D39" s="289" t="s">
        <v>267</v>
      </c>
      <c r="E39" s="290">
        <v>7200</v>
      </c>
      <c r="F39" s="290">
        <f>E39 *(1 - D10/100)</f>
        <v>5184</v>
      </c>
      <c r="G39" s="288"/>
      <c r="H39" s="291">
        <f t="shared" si="0"/>
        <v>0</v>
      </c>
      <c r="I39" s="270"/>
    </row>
    <row r="40" spans="1:9" ht="160" customHeight="1">
      <c r="A40" s="270"/>
      <c r="B40" s="288" t="s">
        <v>268</v>
      </c>
      <c r="C40" s="361"/>
      <c r="D40" s="289" t="s">
        <v>269</v>
      </c>
      <c r="E40" s="290">
        <v>9800</v>
      </c>
      <c r="F40" s="290">
        <f>E40 *(1 - D10/100)</f>
        <v>7056</v>
      </c>
      <c r="G40" s="288"/>
      <c r="H40" s="291">
        <f t="shared" si="0"/>
        <v>0</v>
      </c>
      <c r="I40" s="270"/>
    </row>
    <row r="41" spans="1:9" ht="160" customHeight="1">
      <c r="A41" s="270"/>
      <c r="B41" s="288" t="s">
        <v>270</v>
      </c>
      <c r="C41" s="362"/>
      <c r="D41" s="289" t="s">
        <v>271</v>
      </c>
      <c r="E41" s="290">
        <v>10000</v>
      </c>
      <c r="F41" s="290">
        <f>E41 *(1 - D10/100)</f>
        <v>7200</v>
      </c>
      <c r="G41" s="288"/>
      <c r="H41" s="291">
        <f t="shared" si="0"/>
        <v>0</v>
      </c>
      <c r="I41" s="270"/>
    </row>
    <row r="42" spans="1:9" ht="160" customHeight="1">
      <c r="A42" s="270"/>
      <c r="B42" s="288" t="s">
        <v>272</v>
      </c>
      <c r="C42" s="351"/>
      <c r="D42" s="289" t="s">
        <v>273</v>
      </c>
      <c r="E42" s="290">
        <v>10200</v>
      </c>
      <c r="F42" s="290">
        <f>E42 *(1 - D10/100)</f>
        <v>7344</v>
      </c>
      <c r="G42" s="288"/>
      <c r="H42" s="291">
        <f t="shared" si="0"/>
        <v>0</v>
      </c>
      <c r="I42" s="270"/>
    </row>
    <row r="43" spans="1:9" ht="160" customHeight="1">
      <c r="A43" s="270"/>
      <c r="B43" s="288" t="s">
        <v>274</v>
      </c>
      <c r="C43" s="361"/>
      <c r="D43" s="289" t="s">
        <v>275</v>
      </c>
      <c r="E43" s="290">
        <v>10250</v>
      </c>
      <c r="F43" s="290">
        <f>E43 *(1 - D10/100)</f>
        <v>7380</v>
      </c>
      <c r="G43" s="288"/>
      <c r="H43" s="291">
        <f t="shared" si="0"/>
        <v>0</v>
      </c>
      <c r="I43" s="270"/>
    </row>
    <row r="44" spans="1:9" ht="160" customHeight="1">
      <c r="A44" s="270"/>
      <c r="B44" s="288" t="s">
        <v>276</v>
      </c>
      <c r="C44" s="361"/>
      <c r="D44" s="289" t="s">
        <v>277</v>
      </c>
      <c r="E44" s="290">
        <v>10400</v>
      </c>
      <c r="F44" s="290">
        <f>E44 *(1 - D10/100)</f>
        <v>7488</v>
      </c>
      <c r="G44" s="288"/>
      <c r="H44" s="291">
        <f t="shared" si="0"/>
        <v>0</v>
      </c>
      <c r="I44" s="270"/>
    </row>
    <row r="45" spans="1:9" ht="160" customHeight="1">
      <c r="A45" s="270"/>
      <c r="B45" s="288" t="s">
        <v>278</v>
      </c>
      <c r="C45" s="361"/>
      <c r="D45" s="289" t="s">
        <v>279</v>
      </c>
      <c r="E45" s="290">
        <v>10600</v>
      </c>
      <c r="F45" s="290">
        <f>E45 *(1 - D10/100)</f>
        <v>7632</v>
      </c>
      <c r="G45" s="288"/>
      <c r="H45" s="291">
        <f t="shared" si="0"/>
        <v>0</v>
      </c>
      <c r="I45" s="270"/>
    </row>
    <row r="46" spans="1:9" ht="160" customHeight="1">
      <c r="A46" s="270"/>
      <c r="B46" s="288" t="s">
        <v>280</v>
      </c>
      <c r="C46" s="361"/>
      <c r="D46" s="289" t="s">
        <v>281</v>
      </c>
      <c r="E46" s="290">
        <v>10600</v>
      </c>
      <c r="F46" s="290">
        <f>E46 *(1 - D10/100)</f>
        <v>7632</v>
      </c>
      <c r="G46" s="288"/>
      <c r="H46" s="291">
        <f t="shared" si="0"/>
        <v>0</v>
      </c>
      <c r="I46" s="270"/>
    </row>
    <row r="47" spans="1:9" ht="160" customHeight="1">
      <c r="A47" s="270"/>
      <c r="B47" s="288" t="s">
        <v>282</v>
      </c>
      <c r="C47" s="362"/>
      <c r="D47" s="289" t="s">
        <v>283</v>
      </c>
      <c r="E47" s="290">
        <v>9100</v>
      </c>
      <c r="F47" s="290">
        <f>E47 *(1 - D10/100)</f>
        <v>6552</v>
      </c>
      <c r="G47" s="288"/>
      <c r="H47" s="291">
        <f t="shared" si="0"/>
        <v>0</v>
      </c>
      <c r="I47" s="270"/>
    </row>
    <row r="48" spans="1:9" ht="160" customHeight="1">
      <c r="A48" s="270"/>
      <c r="B48" s="288" t="s">
        <v>284</v>
      </c>
      <c r="C48" s="351"/>
      <c r="D48" s="289" t="s">
        <v>285</v>
      </c>
      <c r="E48" s="290">
        <v>6800</v>
      </c>
      <c r="F48" s="290">
        <f>E48 *(1 - D10/100)</f>
        <v>4896</v>
      </c>
      <c r="G48" s="288"/>
      <c r="H48" s="291">
        <f t="shared" ref="H48:H79" si="1">F48 * G48</f>
        <v>0</v>
      </c>
      <c r="I48" s="270"/>
    </row>
    <row r="49" spans="1:9" ht="160" customHeight="1">
      <c r="A49" s="270"/>
      <c r="B49" s="288" t="s">
        <v>286</v>
      </c>
      <c r="C49" s="362"/>
      <c r="D49" s="289" t="s">
        <v>287</v>
      </c>
      <c r="E49" s="290">
        <v>9550</v>
      </c>
      <c r="F49" s="290">
        <f>E49 *(1 - D10/100)</f>
        <v>6876</v>
      </c>
      <c r="G49" s="288"/>
      <c r="H49" s="291">
        <f t="shared" si="1"/>
        <v>0</v>
      </c>
      <c r="I49" s="270"/>
    </row>
    <row r="50" spans="1:9" ht="160" customHeight="1">
      <c r="A50" s="270"/>
      <c r="B50" s="288" t="s">
        <v>288</v>
      </c>
      <c r="C50" s="351"/>
      <c r="D50" s="289" t="s">
        <v>289</v>
      </c>
      <c r="E50" s="290">
        <v>7700</v>
      </c>
      <c r="F50" s="290">
        <f>E50 *(1 - D10/100)</f>
        <v>5544</v>
      </c>
      <c r="G50" s="288"/>
      <c r="H50" s="291">
        <f t="shared" si="1"/>
        <v>0</v>
      </c>
      <c r="I50" s="270"/>
    </row>
    <row r="51" spans="1:9" ht="160" customHeight="1">
      <c r="A51" s="270"/>
      <c r="B51" s="324" t="s">
        <v>290</v>
      </c>
      <c r="C51" s="361"/>
      <c r="D51" s="323" t="s">
        <v>291</v>
      </c>
      <c r="E51" s="290">
        <v>5850</v>
      </c>
      <c r="F51" s="290">
        <f>E51 *(1 - D10/100)</f>
        <v>4212</v>
      </c>
      <c r="G51" s="288"/>
      <c r="H51" s="291">
        <f t="shared" si="1"/>
        <v>0</v>
      </c>
      <c r="I51" s="270"/>
    </row>
    <row r="52" spans="1:9" ht="160" customHeight="1">
      <c r="A52" s="270"/>
      <c r="B52" s="324" t="s">
        <v>292</v>
      </c>
      <c r="C52" s="361"/>
      <c r="D52" s="323" t="s">
        <v>293</v>
      </c>
      <c r="E52" s="290">
        <v>6000</v>
      </c>
      <c r="F52" s="290">
        <f>E52 *(1 - D10/100)</f>
        <v>4320</v>
      </c>
      <c r="G52" s="288"/>
      <c r="H52" s="291">
        <f t="shared" si="1"/>
        <v>0</v>
      </c>
      <c r="I52" s="270"/>
    </row>
    <row r="53" spans="1:9" ht="160" customHeight="1">
      <c r="A53" s="270"/>
      <c r="B53" s="324" t="s">
        <v>294</v>
      </c>
      <c r="C53" s="361"/>
      <c r="D53" s="323" t="s">
        <v>295</v>
      </c>
      <c r="E53" s="290">
        <v>6000</v>
      </c>
      <c r="F53" s="290">
        <f>E53 *(1 - D10/100)</f>
        <v>4320</v>
      </c>
      <c r="G53" s="288"/>
      <c r="H53" s="291">
        <f t="shared" si="1"/>
        <v>0</v>
      </c>
      <c r="I53" s="270"/>
    </row>
    <row r="54" spans="1:9" ht="160" customHeight="1">
      <c r="A54" s="270"/>
      <c r="B54" s="324" t="s">
        <v>296</v>
      </c>
      <c r="C54" s="361"/>
      <c r="D54" s="323" t="s">
        <v>297</v>
      </c>
      <c r="E54" s="290">
        <v>7400</v>
      </c>
      <c r="F54" s="290">
        <f>E54 *(1 - D10/100)</f>
        <v>5328</v>
      </c>
      <c r="G54" s="288"/>
      <c r="H54" s="291">
        <f t="shared" si="1"/>
        <v>0</v>
      </c>
      <c r="I54" s="270"/>
    </row>
    <row r="55" spans="1:9" ht="160" customHeight="1">
      <c r="A55" s="270"/>
      <c r="B55" s="288" t="s">
        <v>298</v>
      </c>
      <c r="C55" s="361"/>
      <c r="D55" s="289" t="s">
        <v>299</v>
      </c>
      <c r="E55" s="290">
        <v>8500</v>
      </c>
      <c r="F55" s="290">
        <f>E55 *(1 - D10/100)</f>
        <v>6120</v>
      </c>
      <c r="G55" s="288"/>
      <c r="H55" s="291">
        <f t="shared" si="1"/>
        <v>0</v>
      </c>
      <c r="I55" s="270"/>
    </row>
    <row r="56" spans="1:9" ht="160" customHeight="1">
      <c r="A56" s="270"/>
      <c r="B56" s="288" t="s">
        <v>300</v>
      </c>
      <c r="C56" s="361"/>
      <c r="D56" s="289" t="s">
        <v>301</v>
      </c>
      <c r="E56" s="290">
        <v>8500</v>
      </c>
      <c r="F56" s="290">
        <f>E56 *(1 - D10/100)</f>
        <v>6120</v>
      </c>
      <c r="G56" s="288"/>
      <c r="H56" s="291">
        <f t="shared" si="1"/>
        <v>0</v>
      </c>
      <c r="I56" s="270"/>
    </row>
    <row r="57" spans="1:9" ht="160" customHeight="1">
      <c r="A57" s="270"/>
      <c r="B57" s="288" t="s">
        <v>302</v>
      </c>
      <c r="C57" s="361"/>
      <c r="D57" s="289" t="s">
        <v>303</v>
      </c>
      <c r="E57" s="290">
        <v>8700</v>
      </c>
      <c r="F57" s="290">
        <f>E57 *(1 - D10/100)</f>
        <v>6264</v>
      </c>
      <c r="G57" s="288"/>
      <c r="H57" s="291">
        <f t="shared" si="1"/>
        <v>0</v>
      </c>
      <c r="I57" s="270"/>
    </row>
    <row r="58" spans="1:9" ht="160" customHeight="1">
      <c r="A58" s="270"/>
      <c r="B58" s="288" t="s">
        <v>304</v>
      </c>
      <c r="C58" s="362"/>
      <c r="D58" s="289" t="s">
        <v>305</v>
      </c>
      <c r="E58" s="290">
        <v>5450</v>
      </c>
      <c r="F58" s="290">
        <f>E58 *(1 - D10/100)</f>
        <v>3924</v>
      </c>
      <c r="G58" s="288"/>
      <c r="H58" s="291">
        <f t="shared" si="1"/>
        <v>0</v>
      </c>
      <c r="I58" s="270"/>
    </row>
    <row r="59" spans="1:9" ht="160" customHeight="1">
      <c r="A59" s="270"/>
      <c r="B59" s="288" t="s">
        <v>306</v>
      </c>
      <c r="C59" s="351"/>
      <c r="D59" s="289" t="s">
        <v>307</v>
      </c>
      <c r="E59" s="290">
        <v>5450</v>
      </c>
      <c r="F59" s="290">
        <f>E59 *(1 - D10/100)</f>
        <v>3924</v>
      </c>
      <c r="G59" s="288"/>
      <c r="H59" s="291">
        <f t="shared" si="1"/>
        <v>0</v>
      </c>
      <c r="I59" s="270"/>
    </row>
    <row r="60" spans="1:9" ht="160" customHeight="1">
      <c r="A60" s="270"/>
      <c r="B60" s="288" t="s">
        <v>308</v>
      </c>
      <c r="C60" s="362"/>
      <c r="D60" s="289" t="s">
        <v>309</v>
      </c>
      <c r="E60" s="290">
        <v>5700</v>
      </c>
      <c r="F60" s="290">
        <f>E60 *(1 - D10/100)</f>
        <v>4104</v>
      </c>
      <c r="G60" s="288"/>
      <c r="H60" s="291">
        <f t="shared" si="1"/>
        <v>0</v>
      </c>
      <c r="I60" s="270"/>
    </row>
    <row r="61" spans="1:9" ht="160" customHeight="1">
      <c r="A61" s="270"/>
      <c r="B61" s="288" t="s">
        <v>310</v>
      </c>
      <c r="C61" s="351"/>
      <c r="D61" s="289" t="s">
        <v>311</v>
      </c>
      <c r="E61" s="290">
        <v>5700</v>
      </c>
      <c r="F61" s="290">
        <f>E61 *(1 - D10/100)</f>
        <v>4104</v>
      </c>
      <c r="G61" s="288"/>
      <c r="H61" s="291">
        <f t="shared" si="1"/>
        <v>0</v>
      </c>
      <c r="I61" s="270"/>
    </row>
    <row r="62" spans="1:9" ht="160" customHeight="1">
      <c r="A62" s="270"/>
      <c r="B62" s="288" t="s">
        <v>312</v>
      </c>
      <c r="C62" s="361"/>
      <c r="D62" s="289" t="s">
        <v>313</v>
      </c>
      <c r="E62" s="290">
        <v>10500</v>
      </c>
      <c r="F62" s="290">
        <f>E62 *(1 - D10/100)</f>
        <v>7560</v>
      </c>
      <c r="G62" s="288"/>
      <c r="H62" s="291">
        <f t="shared" si="1"/>
        <v>0</v>
      </c>
      <c r="I62" s="270"/>
    </row>
    <row r="63" spans="1:9" ht="160" customHeight="1">
      <c r="A63" s="270"/>
      <c r="B63" s="288" t="s">
        <v>314</v>
      </c>
      <c r="C63" s="361"/>
      <c r="D63" s="289" t="s">
        <v>315</v>
      </c>
      <c r="E63" s="290">
        <v>7200</v>
      </c>
      <c r="F63" s="290">
        <f>E63 *(1 - D10/100)</f>
        <v>5184</v>
      </c>
      <c r="G63" s="288"/>
      <c r="H63" s="291">
        <f t="shared" si="1"/>
        <v>0</v>
      </c>
      <c r="I63" s="270"/>
    </row>
    <row r="64" spans="1:9" ht="160" customHeight="1">
      <c r="A64" s="270"/>
      <c r="B64" s="288" t="s">
        <v>316</v>
      </c>
      <c r="C64" s="361"/>
      <c r="D64" s="289" t="s">
        <v>317</v>
      </c>
      <c r="E64" s="290">
        <v>8600</v>
      </c>
      <c r="F64" s="290">
        <f>E64 *(1 - D10/100)</f>
        <v>6192</v>
      </c>
      <c r="G64" s="288"/>
      <c r="H64" s="291">
        <f t="shared" si="1"/>
        <v>0</v>
      </c>
      <c r="I64" s="270"/>
    </row>
    <row r="65" spans="1:9" ht="160" customHeight="1">
      <c r="A65" s="270"/>
      <c r="B65" s="288" t="s">
        <v>318</v>
      </c>
      <c r="C65" s="361"/>
      <c r="D65" s="289" t="s">
        <v>319</v>
      </c>
      <c r="E65" s="290">
        <v>8600</v>
      </c>
      <c r="F65" s="290">
        <f>E65 *(1 - D10/100)</f>
        <v>6192</v>
      </c>
      <c r="G65" s="288"/>
      <c r="H65" s="291">
        <f t="shared" si="1"/>
        <v>0</v>
      </c>
      <c r="I65" s="270"/>
    </row>
    <row r="66" spans="1:9" ht="160" customHeight="1">
      <c r="A66" s="270"/>
      <c r="B66" s="288" t="s">
        <v>320</v>
      </c>
      <c r="C66" s="361"/>
      <c r="D66" s="289" t="s">
        <v>321</v>
      </c>
      <c r="E66" s="290">
        <v>8600</v>
      </c>
      <c r="F66" s="290">
        <f>E66 *(1 - D10/100)</f>
        <v>6192</v>
      </c>
      <c r="G66" s="288"/>
      <c r="H66" s="291">
        <f t="shared" si="1"/>
        <v>0</v>
      </c>
      <c r="I66" s="270"/>
    </row>
    <row r="67" spans="1:9" ht="160" customHeight="1">
      <c r="A67" s="270"/>
      <c r="B67" s="288" t="s">
        <v>322</v>
      </c>
      <c r="C67" s="361"/>
      <c r="D67" s="289" t="s">
        <v>323</v>
      </c>
      <c r="E67" s="290">
        <v>13400</v>
      </c>
      <c r="F67" s="290">
        <f>E67 *(1 - D10/100)</f>
        <v>9648</v>
      </c>
      <c r="G67" s="288"/>
      <c r="H67" s="291">
        <f t="shared" si="1"/>
        <v>0</v>
      </c>
      <c r="I67" s="270"/>
    </row>
    <row r="68" spans="1:9" ht="160" customHeight="1">
      <c r="A68" s="270"/>
      <c r="B68" s="288" t="s">
        <v>324</v>
      </c>
      <c r="C68" s="361"/>
      <c r="D68" s="289" t="s">
        <v>325</v>
      </c>
      <c r="E68" s="290">
        <v>14450</v>
      </c>
      <c r="F68" s="290">
        <f>E68 *(1 - D10/100)</f>
        <v>10404</v>
      </c>
      <c r="G68" s="288"/>
      <c r="H68" s="291">
        <f t="shared" si="1"/>
        <v>0</v>
      </c>
      <c r="I68" s="270"/>
    </row>
    <row r="69" spans="1:9" ht="160" customHeight="1">
      <c r="A69" s="270"/>
      <c r="B69" s="288" t="s">
        <v>326</v>
      </c>
      <c r="C69" s="361"/>
      <c r="D69" s="289" t="s">
        <v>327</v>
      </c>
      <c r="E69" s="290">
        <v>14800</v>
      </c>
      <c r="F69" s="290">
        <f>E69 *(1 - D10/100)</f>
        <v>10656</v>
      </c>
      <c r="G69" s="288"/>
      <c r="H69" s="291">
        <f t="shared" si="1"/>
        <v>0</v>
      </c>
      <c r="I69" s="270"/>
    </row>
    <row r="70" spans="1:9" ht="160" customHeight="1">
      <c r="A70" s="270"/>
      <c r="B70" s="288" t="s">
        <v>328</v>
      </c>
      <c r="C70" s="361"/>
      <c r="D70" s="289" t="s">
        <v>329</v>
      </c>
      <c r="E70" s="290">
        <v>13900</v>
      </c>
      <c r="F70" s="290">
        <f>E70 *(1 - D10/100)</f>
        <v>10008</v>
      </c>
      <c r="G70" s="288"/>
      <c r="H70" s="291">
        <f t="shared" si="1"/>
        <v>0</v>
      </c>
      <c r="I70" s="270"/>
    </row>
    <row r="71" spans="1:9" ht="160" customHeight="1">
      <c r="A71" s="270"/>
      <c r="B71" s="288" t="s">
        <v>330</v>
      </c>
      <c r="C71" s="361"/>
      <c r="D71" s="289" t="s">
        <v>331</v>
      </c>
      <c r="E71" s="290">
        <v>13400</v>
      </c>
      <c r="F71" s="290">
        <f>E71 *(1 - D10/100)</f>
        <v>9648</v>
      </c>
      <c r="G71" s="288"/>
      <c r="H71" s="291">
        <f t="shared" si="1"/>
        <v>0</v>
      </c>
      <c r="I71" s="270"/>
    </row>
    <row r="72" spans="1:9" ht="160" customHeight="1">
      <c r="A72" s="270"/>
      <c r="B72" s="288" t="s">
        <v>332</v>
      </c>
      <c r="C72" s="361"/>
      <c r="D72" s="289" t="s">
        <v>333</v>
      </c>
      <c r="E72" s="290">
        <v>14200</v>
      </c>
      <c r="F72" s="290">
        <f>E72 *(1 - D10/100)</f>
        <v>10224</v>
      </c>
      <c r="G72" s="288"/>
      <c r="H72" s="291">
        <f t="shared" si="1"/>
        <v>0</v>
      </c>
      <c r="I72" s="270"/>
    </row>
    <row r="73" spans="1:9" ht="160" customHeight="1">
      <c r="A73" s="270"/>
      <c r="B73" s="288" t="s">
        <v>334</v>
      </c>
      <c r="C73" s="361"/>
      <c r="D73" s="289" t="s">
        <v>335</v>
      </c>
      <c r="E73" s="290">
        <v>8600</v>
      </c>
      <c r="F73" s="290">
        <f>E73 *(1 - D10/100)</f>
        <v>6192</v>
      </c>
      <c r="G73" s="288"/>
      <c r="H73" s="291">
        <f t="shared" si="1"/>
        <v>0</v>
      </c>
      <c r="I73" s="270"/>
    </row>
    <row r="74" spans="1:9" ht="160" customHeight="1">
      <c r="A74" s="270"/>
      <c r="B74" s="288" t="s">
        <v>336</v>
      </c>
      <c r="C74" s="361"/>
      <c r="D74" s="289" t="s">
        <v>337</v>
      </c>
      <c r="E74" s="290">
        <v>9300</v>
      </c>
      <c r="F74" s="290">
        <f>E74 *(1 - D10/100)</f>
        <v>6696</v>
      </c>
      <c r="G74" s="288"/>
      <c r="H74" s="291">
        <f t="shared" si="1"/>
        <v>0</v>
      </c>
      <c r="I74" s="270"/>
    </row>
    <row r="75" spans="1:9" ht="160" customHeight="1">
      <c r="A75" s="270"/>
      <c r="B75" s="288" t="s">
        <v>338</v>
      </c>
      <c r="C75" s="361"/>
      <c r="D75" s="289" t="s">
        <v>339</v>
      </c>
      <c r="E75" s="290">
        <v>10600</v>
      </c>
      <c r="F75" s="290">
        <f>E75 *(1 - D10/100)</f>
        <v>7632</v>
      </c>
      <c r="G75" s="288"/>
      <c r="H75" s="291">
        <f t="shared" si="1"/>
        <v>0</v>
      </c>
      <c r="I75" s="270"/>
    </row>
    <row r="76" spans="1:9" ht="160" customHeight="1">
      <c r="A76" s="270"/>
      <c r="B76" s="288" t="s">
        <v>340</v>
      </c>
      <c r="C76" s="361"/>
      <c r="D76" s="289" t="s">
        <v>341</v>
      </c>
      <c r="E76" s="290">
        <v>8600</v>
      </c>
      <c r="F76" s="290">
        <f>E76 *(1 - D10/100)</f>
        <v>6192</v>
      </c>
      <c r="G76" s="288"/>
      <c r="H76" s="291">
        <f t="shared" si="1"/>
        <v>0</v>
      </c>
      <c r="I76" s="270"/>
    </row>
    <row r="77" spans="1:9" ht="160" customHeight="1">
      <c r="A77" s="270"/>
      <c r="B77" s="288" t="s">
        <v>342</v>
      </c>
      <c r="C77" s="361"/>
      <c r="D77" s="289" t="s">
        <v>343</v>
      </c>
      <c r="E77" s="290">
        <v>9900</v>
      </c>
      <c r="F77" s="290">
        <f>E77 *(1 - D10/100)</f>
        <v>7128</v>
      </c>
      <c r="G77" s="288"/>
      <c r="H77" s="291">
        <f t="shared" si="1"/>
        <v>0</v>
      </c>
      <c r="I77" s="270"/>
    </row>
    <row r="78" spans="1:9" ht="160" customHeight="1">
      <c r="A78" s="270"/>
      <c r="B78" s="288" t="s">
        <v>344</v>
      </c>
      <c r="C78" s="361"/>
      <c r="D78" s="289" t="s">
        <v>345</v>
      </c>
      <c r="E78" s="290">
        <v>10600</v>
      </c>
      <c r="F78" s="290">
        <f>E78 *(1 - D10/100)</f>
        <v>7632</v>
      </c>
      <c r="G78" s="288"/>
      <c r="H78" s="291">
        <f t="shared" si="1"/>
        <v>0</v>
      </c>
      <c r="I78" s="270"/>
    </row>
    <row r="79" spans="1:9" ht="160" customHeight="1">
      <c r="A79" s="270"/>
      <c r="B79" s="288" t="s">
        <v>346</v>
      </c>
      <c r="C79" s="361"/>
      <c r="D79" s="289" t="s">
        <v>347</v>
      </c>
      <c r="E79" s="290">
        <v>8900</v>
      </c>
      <c r="F79" s="290">
        <f>E79 *(1 - D10/100)</f>
        <v>6408</v>
      </c>
      <c r="G79" s="288"/>
      <c r="H79" s="291">
        <f t="shared" si="1"/>
        <v>0</v>
      </c>
      <c r="I79" s="270"/>
    </row>
    <row r="80" spans="1:9" ht="160" customHeight="1">
      <c r="A80" s="270"/>
      <c r="B80" s="288" t="s">
        <v>348</v>
      </c>
      <c r="C80" s="361"/>
      <c r="D80" s="289" t="s">
        <v>349</v>
      </c>
      <c r="E80" s="290">
        <v>10100</v>
      </c>
      <c r="F80" s="290">
        <f>E80 *(1 - D10/100)</f>
        <v>7272</v>
      </c>
      <c r="G80" s="288"/>
      <c r="H80" s="291">
        <f t="shared" ref="H80:H96" si="2">F80 * G80</f>
        <v>0</v>
      </c>
      <c r="I80" s="270"/>
    </row>
    <row r="81" spans="1:9" ht="160" customHeight="1">
      <c r="A81" s="270"/>
      <c r="B81" s="288" t="s">
        <v>350</v>
      </c>
      <c r="C81" s="361"/>
      <c r="D81" s="289" t="s">
        <v>351</v>
      </c>
      <c r="E81" s="290">
        <v>10800</v>
      </c>
      <c r="F81" s="290">
        <f>E81 *(1 - D10/100)</f>
        <v>7776</v>
      </c>
      <c r="G81" s="288"/>
      <c r="H81" s="291">
        <f t="shared" si="2"/>
        <v>0</v>
      </c>
      <c r="I81" s="270"/>
    </row>
    <row r="82" spans="1:9" ht="160" customHeight="1">
      <c r="A82" s="270"/>
      <c r="B82" s="324" t="s">
        <v>352</v>
      </c>
      <c r="C82" s="361"/>
      <c r="D82" s="323" t="s">
        <v>353</v>
      </c>
      <c r="E82" s="290">
        <v>9750</v>
      </c>
      <c r="F82" s="290">
        <f>E82 *(1 - D10/100)</f>
        <v>7020</v>
      </c>
      <c r="G82" s="288"/>
      <c r="H82" s="291">
        <f t="shared" si="2"/>
        <v>0</v>
      </c>
      <c r="I82" s="270"/>
    </row>
    <row r="83" spans="1:9" ht="160" customHeight="1">
      <c r="A83" s="270"/>
      <c r="B83" s="324" t="s">
        <v>354</v>
      </c>
      <c r="C83" s="361"/>
      <c r="D83" s="323" t="s">
        <v>355</v>
      </c>
      <c r="E83" s="290">
        <v>10400</v>
      </c>
      <c r="F83" s="290">
        <f>E83 *(1 - D10/100)</f>
        <v>7488</v>
      </c>
      <c r="G83" s="288"/>
      <c r="H83" s="291">
        <f t="shared" si="2"/>
        <v>0</v>
      </c>
      <c r="I83" s="270"/>
    </row>
    <row r="84" spans="1:9" ht="160" customHeight="1">
      <c r="A84" s="270"/>
      <c r="B84" s="324" t="s">
        <v>356</v>
      </c>
      <c r="C84" s="361"/>
      <c r="D84" s="323" t="s">
        <v>357</v>
      </c>
      <c r="E84" s="290">
        <v>10600</v>
      </c>
      <c r="F84" s="290">
        <f>E84 *(1 - D10/100)</f>
        <v>7632</v>
      </c>
      <c r="G84" s="288"/>
      <c r="H84" s="291">
        <f t="shared" si="2"/>
        <v>0</v>
      </c>
      <c r="I84" s="270"/>
    </row>
    <row r="85" spans="1:9" ht="160" customHeight="1">
      <c r="A85" s="270"/>
      <c r="B85" s="324" t="s">
        <v>358</v>
      </c>
      <c r="C85" s="361"/>
      <c r="D85" s="325" t="s">
        <v>359</v>
      </c>
      <c r="E85" s="290">
        <v>10400</v>
      </c>
      <c r="F85" s="290">
        <f>E85 *(1 - D10/100)</f>
        <v>7488</v>
      </c>
      <c r="G85" s="288"/>
      <c r="H85" s="291">
        <f t="shared" si="2"/>
        <v>0</v>
      </c>
      <c r="I85" s="270"/>
    </row>
    <row r="86" spans="1:9" ht="160" customHeight="1">
      <c r="A86" s="270"/>
      <c r="B86" s="288" t="s">
        <v>360</v>
      </c>
      <c r="C86" s="362"/>
      <c r="D86" s="289" t="s">
        <v>361</v>
      </c>
      <c r="E86" s="290">
        <v>6000</v>
      </c>
      <c r="F86" s="290">
        <f>E86 *(1 - D10/100)</f>
        <v>4320</v>
      </c>
      <c r="G86" s="288"/>
      <c r="H86" s="291">
        <f t="shared" si="2"/>
        <v>0</v>
      </c>
      <c r="I86" s="270"/>
    </row>
    <row r="87" spans="1:9" ht="160" customHeight="1">
      <c r="A87" s="270"/>
      <c r="B87" s="288" t="s">
        <v>362</v>
      </c>
      <c r="C87" s="351"/>
      <c r="D87" s="289" t="s">
        <v>363</v>
      </c>
      <c r="E87" s="290">
        <v>6400</v>
      </c>
      <c r="F87" s="290">
        <f>E87 *(1 - D10/100)</f>
        <v>4608</v>
      </c>
      <c r="G87" s="288"/>
      <c r="H87" s="291">
        <f t="shared" si="2"/>
        <v>0</v>
      </c>
      <c r="I87" s="270"/>
    </row>
    <row r="88" spans="1:9" ht="160" customHeight="1">
      <c r="A88" s="270"/>
      <c r="B88" s="288" t="s">
        <v>364</v>
      </c>
      <c r="C88" s="362"/>
      <c r="D88" s="289" t="s">
        <v>365</v>
      </c>
      <c r="E88" s="290">
        <v>6900</v>
      </c>
      <c r="F88" s="290">
        <f>E88 *(1 - D10/100)</f>
        <v>4968</v>
      </c>
      <c r="G88" s="288"/>
      <c r="H88" s="291">
        <f t="shared" si="2"/>
        <v>0</v>
      </c>
      <c r="I88" s="270"/>
    </row>
    <row r="89" spans="1:9" ht="160" customHeight="1">
      <c r="A89" s="270"/>
      <c r="B89" s="288" t="s">
        <v>366</v>
      </c>
      <c r="C89" s="351"/>
      <c r="D89" s="289" t="s">
        <v>367</v>
      </c>
      <c r="E89" s="290">
        <v>6400</v>
      </c>
      <c r="F89" s="290">
        <f>E89 *(1 - D10/100)</f>
        <v>4608</v>
      </c>
      <c r="G89" s="288"/>
      <c r="H89" s="291">
        <f t="shared" si="2"/>
        <v>0</v>
      </c>
      <c r="I89" s="270"/>
    </row>
    <row r="90" spans="1:9" ht="160" customHeight="1">
      <c r="A90" s="270"/>
      <c r="B90" s="288" t="s">
        <v>368</v>
      </c>
      <c r="C90" s="362"/>
      <c r="D90" s="289" t="s">
        <v>369</v>
      </c>
      <c r="E90" s="290">
        <v>7200</v>
      </c>
      <c r="F90" s="290">
        <f>E90 *(1 - D10/100)</f>
        <v>5184</v>
      </c>
      <c r="G90" s="288"/>
      <c r="H90" s="291">
        <f t="shared" si="2"/>
        <v>0</v>
      </c>
      <c r="I90" s="270"/>
    </row>
    <row r="91" spans="1:9" ht="160" customHeight="1">
      <c r="A91" s="270"/>
      <c r="B91" s="288" t="s">
        <v>370</v>
      </c>
      <c r="C91" s="351"/>
      <c r="D91" s="289" t="s">
        <v>371</v>
      </c>
      <c r="E91" s="290">
        <v>6700</v>
      </c>
      <c r="F91" s="290">
        <f>E91 *(1 - D10/100)</f>
        <v>4824</v>
      </c>
      <c r="G91" s="288"/>
      <c r="H91" s="291">
        <f t="shared" si="2"/>
        <v>0</v>
      </c>
      <c r="I91" s="270"/>
    </row>
    <row r="92" spans="1:9" ht="160" customHeight="1">
      <c r="A92" s="270"/>
      <c r="B92" s="324" t="s">
        <v>372</v>
      </c>
      <c r="C92" s="361"/>
      <c r="D92" s="323" t="s">
        <v>373</v>
      </c>
      <c r="E92" s="290">
        <v>8000</v>
      </c>
      <c r="F92" s="290">
        <f>E92 *(1 - D10/100)</f>
        <v>5760</v>
      </c>
      <c r="G92" s="288"/>
      <c r="H92" s="291">
        <f t="shared" si="2"/>
        <v>0</v>
      </c>
      <c r="I92" s="270"/>
    </row>
    <row r="93" spans="1:9" ht="160" customHeight="1">
      <c r="A93" s="270"/>
      <c r="B93" s="288" t="s">
        <v>374</v>
      </c>
      <c r="C93" s="361"/>
      <c r="D93" s="289" t="s">
        <v>363</v>
      </c>
      <c r="E93" s="290">
        <v>7700</v>
      </c>
      <c r="F93" s="290">
        <f>E93 *(1 - D10/100)</f>
        <v>5544</v>
      </c>
      <c r="G93" s="288"/>
      <c r="H93" s="291">
        <f t="shared" si="2"/>
        <v>0</v>
      </c>
      <c r="I93" s="270"/>
    </row>
    <row r="94" spans="1:9" ht="160" customHeight="1">
      <c r="A94" s="270"/>
      <c r="B94" s="288" t="s">
        <v>375</v>
      </c>
      <c r="C94" s="361"/>
      <c r="D94" s="289" t="s">
        <v>365</v>
      </c>
      <c r="E94" s="290">
        <v>8400</v>
      </c>
      <c r="F94" s="290">
        <f>E94 *(1 - D10/100)</f>
        <v>6048</v>
      </c>
      <c r="G94" s="288"/>
      <c r="H94" s="291">
        <f t="shared" si="2"/>
        <v>0</v>
      </c>
      <c r="I94" s="270"/>
    </row>
    <row r="95" spans="1:9" ht="160" customHeight="1">
      <c r="A95" s="270"/>
      <c r="B95" s="288" t="s">
        <v>376</v>
      </c>
      <c r="C95" s="361"/>
      <c r="D95" s="289" t="s">
        <v>363</v>
      </c>
      <c r="E95" s="290">
        <v>8700</v>
      </c>
      <c r="F95" s="290">
        <f>E95 *(1 - D10/100)</f>
        <v>6264</v>
      </c>
      <c r="G95" s="288"/>
      <c r="H95" s="291">
        <f t="shared" si="2"/>
        <v>0</v>
      </c>
      <c r="I95" s="270"/>
    </row>
    <row r="96" spans="1:9" ht="160" customHeight="1">
      <c r="A96" s="270"/>
      <c r="B96" s="288" t="s">
        <v>377</v>
      </c>
      <c r="C96" s="361"/>
      <c r="D96" s="289" t="s">
        <v>378</v>
      </c>
      <c r="E96" s="290">
        <v>7850</v>
      </c>
      <c r="F96" s="290">
        <f>E96 *(1 - D10/100)</f>
        <v>5652</v>
      </c>
      <c r="G96" s="288"/>
      <c r="H96" s="291">
        <f t="shared" si="2"/>
        <v>0</v>
      </c>
      <c r="I96" s="270"/>
    </row>
    <row r="97" spans="1:9">
      <c r="A97" s="270"/>
      <c r="B97" s="270"/>
      <c r="C97" s="270"/>
      <c r="D97" s="270"/>
      <c r="E97" s="270"/>
      <c r="F97" s="270"/>
      <c r="G97" s="270"/>
      <c r="H97" s="270"/>
      <c r="I97" s="270"/>
    </row>
  </sheetData>
  <mergeCells count="72">
    <mergeCell ref="B1:E1"/>
    <mergeCell ref="B3:C3"/>
    <mergeCell ref="B4:C4"/>
    <mergeCell ref="B5:C5"/>
    <mergeCell ref="B6:C6"/>
    <mergeCell ref="B7:F7"/>
    <mergeCell ref="B8:F8"/>
    <mergeCell ref="B10:C10"/>
    <mergeCell ref="B11:C11"/>
    <mergeCell ref="B13:H13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"/>
    <mergeCell ref="C39"/>
    <mergeCell ref="C40"/>
    <mergeCell ref="C41:C42"/>
    <mergeCell ref="C43"/>
    <mergeCell ref="C44"/>
    <mergeCell ref="C45"/>
    <mergeCell ref="C46"/>
    <mergeCell ref="C47:C48"/>
    <mergeCell ref="C49:C50"/>
    <mergeCell ref="C51"/>
    <mergeCell ref="C52"/>
    <mergeCell ref="C53"/>
    <mergeCell ref="C54"/>
    <mergeCell ref="C55"/>
    <mergeCell ref="C56"/>
    <mergeCell ref="C57"/>
    <mergeCell ref="C58:C59"/>
    <mergeCell ref="C60:C61"/>
    <mergeCell ref="C62"/>
    <mergeCell ref="C63"/>
    <mergeCell ref="C64"/>
    <mergeCell ref="C65"/>
    <mergeCell ref="C66"/>
    <mergeCell ref="C67"/>
    <mergeCell ref="C68"/>
    <mergeCell ref="C69"/>
    <mergeCell ref="C70"/>
    <mergeCell ref="C71"/>
    <mergeCell ref="C72"/>
    <mergeCell ref="C73"/>
    <mergeCell ref="C74"/>
    <mergeCell ref="C75"/>
    <mergeCell ref="C76"/>
    <mergeCell ref="C77"/>
    <mergeCell ref="C78"/>
    <mergeCell ref="C79"/>
    <mergeCell ref="C80"/>
    <mergeCell ref="C81"/>
    <mergeCell ref="C82"/>
    <mergeCell ref="C83"/>
    <mergeCell ref="C84"/>
    <mergeCell ref="C85"/>
    <mergeCell ref="C86:C87"/>
    <mergeCell ref="C95"/>
    <mergeCell ref="C96"/>
    <mergeCell ref="C88:C89"/>
    <mergeCell ref="C90:C91"/>
    <mergeCell ref="C92"/>
    <mergeCell ref="C93"/>
    <mergeCell ref="C94"/>
  </mergeCells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51"/>
  <sheetViews>
    <sheetView showGridLines="0" topLeftCell="A4" zoomScale="55" zoomScaleNormal="55" workbookViewId="0">
      <selection activeCell="K14" sqref="K14"/>
    </sheetView>
  </sheetViews>
  <sheetFormatPr defaultRowHeight="14.5"/>
  <cols>
    <col min="1" max="1" width="7" style="246" customWidth="1"/>
    <col min="2" max="2" width="20" style="246" customWidth="1"/>
    <col min="3" max="3" width="45" style="246" customWidth="1"/>
    <col min="4" max="4" width="55" style="246" customWidth="1"/>
    <col min="5" max="8" width="25" style="246" customWidth="1"/>
    <col min="9" max="9" width="7" style="246" customWidth="1"/>
  </cols>
  <sheetData>
    <row r="1" spans="1:9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</row>
    <row r="2" spans="1:9" ht="20.149999999999999" customHeight="1">
      <c r="A2" s="270"/>
      <c r="I2" s="270"/>
    </row>
    <row r="3" spans="1:9" ht="20.149999999999999" customHeight="1">
      <c r="A3" s="270"/>
      <c r="B3" s="335" t="s">
        <v>0</v>
      </c>
      <c r="C3" s="335"/>
      <c r="I3" s="270"/>
    </row>
    <row r="4" spans="1:9" ht="20.149999999999999" customHeight="1">
      <c r="A4" s="270"/>
      <c r="B4" s="335" t="s">
        <v>1</v>
      </c>
      <c r="C4" s="335"/>
      <c r="I4" s="270"/>
    </row>
    <row r="5" spans="1:9" ht="20.149999999999999" customHeight="1">
      <c r="A5" s="270"/>
      <c r="B5" s="335" t="s">
        <v>2</v>
      </c>
      <c r="C5" s="335"/>
      <c r="I5" s="270"/>
    </row>
    <row r="6" spans="1:9">
      <c r="A6" s="270"/>
      <c r="B6" s="335"/>
      <c r="C6" s="335"/>
      <c r="I6" s="270"/>
    </row>
    <row r="7" spans="1:9">
      <c r="A7" s="270"/>
      <c r="B7" s="270"/>
      <c r="C7" s="270"/>
      <c r="D7" s="270"/>
      <c r="E7" s="270"/>
      <c r="F7" s="270"/>
      <c r="G7" s="270"/>
      <c r="H7" s="270"/>
      <c r="I7" s="270"/>
    </row>
    <row r="8" spans="1:9" ht="20.149999999999999" customHeight="1">
      <c r="A8" s="270"/>
      <c r="B8" s="270"/>
      <c r="C8" s="270"/>
      <c r="D8" s="270"/>
      <c r="E8" s="270"/>
      <c r="F8" s="270"/>
      <c r="G8" s="270"/>
      <c r="H8" s="270"/>
      <c r="I8" s="270"/>
    </row>
    <row r="9" spans="1:9" ht="30" customHeight="1">
      <c r="A9" s="270"/>
      <c r="B9" s="365" t="s">
        <v>20</v>
      </c>
      <c r="C9" s="341"/>
      <c r="D9" s="286">
        <v>28</v>
      </c>
      <c r="I9" s="270"/>
    </row>
    <row r="10" spans="1:9" ht="30" customHeight="1">
      <c r="A10" s="270"/>
      <c r="B10" s="366" t="s">
        <v>21</v>
      </c>
      <c r="C10" s="367"/>
      <c r="D10" s="272">
        <f>SUM(H18,H19,H20,H21,H22,H23,H24,H25,H26,H27,H28,H29,H30,H31,H32,H33,H34,H35,H36,H37,H38,H39,H40,H41,H42,H43,H44,H45,H46,H47,H48,H49,H50,)</f>
        <v>0</v>
      </c>
      <c r="I10" s="270"/>
    </row>
    <row r="11" spans="1:9" ht="40" customHeight="1">
      <c r="A11" s="270"/>
      <c r="B11" s="270"/>
      <c r="C11" s="270"/>
      <c r="D11" s="270"/>
      <c r="E11" s="270"/>
      <c r="F11" s="270"/>
      <c r="G11" s="270"/>
      <c r="H11" s="270"/>
      <c r="I11" s="270"/>
    </row>
    <row r="12" spans="1:9">
      <c r="A12" s="270"/>
      <c r="B12" s="369" t="s">
        <v>379</v>
      </c>
      <c r="C12" s="335"/>
      <c r="D12" s="335"/>
      <c r="E12" s="335"/>
      <c r="F12" s="335"/>
      <c r="G12" s="335"/>
      <c r="H12" s="335"/>
      <c r="I12" s="270"/>
    </row>
    <row r="13" spans="1:9">
      <c r="A13" s="270"/>
      <c r="B13" s="270"/>
      <c r="C13" s="270"/>
      <c r="D13" s="270"/>
      <c r="E13" s="270"/>
      <c r="F13" s="270"/>
      <c r="G13" s="270"/>
      <c r="H13" s="270"/>
      <c r="I13" s="270"/>
    </row>
    <row r="14" spans="1:9">
      <c r="A14" s="270"/>
      <c r="B14" s="270"/>
      <c r="C14" s="270"/>
      <c r="D14" s="270"/>
      <c r="E14" s="270"/>
      <c r="F14" s="270"/>
      <c r="G14" s="270"/>
      <c r="H14" s="270"/>
      <c r="I14" s="270"/>
    </row>
    <row r="15" spans="1:9" ht="45" customHeight="1">
      <c r="A15" s="270"/>
      <c r="B15" s="368" t="s">
        <v>380</v>
      </c>
      <c r="C15" s="345"/>
      <c r="D15" s="345"/>
      <c r="E15" s="345"/>
      <c r="F15" s="345"/>
      <c r="G15" s="345"/>
      <c r="H15" s="346"/>
      <c r="I15" s="270"/>
    </row>
    <row r="16" spans="1:9">
      <c r="A16" s="270"/>
      <c r="B16" s="270"/>
      <c r="C16" s="270"/>
      <c r="D16" s="270"/>
      <c r="E16" s="270"/>
      <c r="F16" s="270"/>
      <c r="G16" s="270"/>
      <c r="H16" s="270"/>
      <c r="I16" s="270"/>
    </row>
    <row r="17" spans="1:9" ht="50.15" customHeight="1">
      <c r="A17" s="270"/>
      <c r="B17" s="287" t="s">
        <v>23</v>
      </c>
      <c r="C17" s="287" t="s">
        <v>24</v>
      </c>
      <c r="D17" s="287" t="s">
        <v>25</v>
      </c>
      <c r="E17" s="287" t="s">
        <v>381</v>
      </c>
      <c r="F17" s="287" t="s">
        <v>52</v>
      </c>
      <c r="G17" s="287" t="s">
        <v>28</v>
      </c>
      <c r="H17" s="287" t="s">
        <v>94</v>
      </c>
      <c r="I17" s="270"/>
    </row>
    <row r="18" spans="1:9" ht="160" customHeight="1">
      <c r="A18" s="270"/>
      <c r="B18" s="288" t="s">
        <v>382</v>
      </c>
      <c r="C18" s="361"/>
      <c r="D18" s="289" t="s">
        <v>383</v>
      </c>
      <c r="E18" s="290">
        <v>17400</v>
      </c>
      <c r="F18" s="290">
        <f>E18 *(1 - D9/100)</f>
        <v>12528</v>
      </c>
      <c r="G18" s="288"/>
      <c r="H18" s="291">
        <f t="shared" ref="H18:H50" si="0">G18 * F18</f>
        <v>0</v>
      </c>
      <c r="I18" s="270"/>
    </row>
    <row r="19" spans="1:9" ht="160" customHeight="1">
      <c r="A19" s="270"/>
      <c r="B19" s="288" t="s">
        <v>384</v>
      </c>
      <c r="C19" s="361"/>
      <c r="D19" s="289" t="s">
        <v>385</v>
      </c>
      <c r="E19" s="290">
        <v>15200</v>
      </c>
      <c r="F19" s="290">
        <f>E19 *(1 - D9/100)</f>
        <v>10944</v>
      </c>
      <c r="G19" s="288"/>
      <c r="H19" s="291">
        <f t="shared" si="0"/>
        <v>0</v>
      </c>
      <c r="I19" s="270"/>
    </row>
    <row r="20" spans="1:9" ht="160" customHeight="1">
      <c r="A20" s="270"/>
      <c r="B20" s="288" t="s">
        <v>386</v>
      </c>
      <c r="C20" s="361"/>
      <c r="D20" s="289" t="s">
        <v>387</v>
      </c>
      <c r="E20" s="290">
        <v>18100</v>
      </c>
      <c r="F20" s="290">
        <f>E20 *(1 - D9/100)</f>
        <v>13032</v>
      </c>
      <c r="G20" s="288"/>
      <c r="H20" s="291">
        <f t="shared" si="0"/>
        <v>0</v>
      </c>
      <c r="I20" s="270"/>
    </row>
    <row r="21" spans="1:9" ht="160" customHeight="1">
      <c r="A21" s="270"/>
      <c r="B21" s="288" t="s">
        <v>388</v>
      </c>
      <c r="C21" s="361"/>
      <c r="D21" s="289" t="s">
        <v>389</v>
      </c>
      <c r="E21" s="290">
        <v>14600</v>
      </c>
      <c r="F21" s="290">
        <f>E21 *(1 - D9/100)</f>
        <v>10512</v>
      </c>
      <c r="G21" s="288"/>
      <c r="H21" s="291">
        <f t="shared" si="0"/>
        <v>0</v>
      </c>
      <c r="I21" s="270"/>
    </row>
    <row r="22" spans="1:9" ht="160" customHeight="1">
      <c r="A22" s="270"/>
      <c r="B22" s="288" t="s">
        <v>390</v>
      </c>
      <c r="C22" s="361"/>
      <c r="D22" s="289" t="s">
        <v>391</v>
      </c>
      <c r="E22" s="290">
        <v>14800</v>
      </c>
      <c r="F22" s="290">
        <f>E22 *(1 - D9/100)</f>
        <v>10656</v>
      </c>
      <c r="G22" s="288"/>
      <c r="H22" s="291">
        <f t="shared" si="0"/>
        <v>0</v>
      </c>
      <c r="I22" s="270"/>
    </row>
    <row r="23" spans="1:9" ht="160" customHeight="1">
      <c r="A23" s="270"/>
      <c r="B23" s="288" t="s">
        <v>392</v>
      </c>
      <c r="C23" s="361"/>
      <c r="D23" s="289" t="s">
        <v>385</v>
      </c>
      <c r="E23" s="290">
        <v>16400</v>
      </c>
      <c r="F23" s="290">
        <f>E23 *(1 - D9/100)</f>
        <v>11808</v>
      </c>
      <c r="G23" s="288"/>
      <c r="H23" s="291">
        <f t="shared" si="0"/>
        <v>0</v>
      </c>
      <c r="I23" s="270"/>
    </row>
    <row r="24" spans="1:9" ht="160" customHeight="1">
      <c r="A24" s="270"/>
      <c r="B24" s="288" t="s">
        <v>393</v>
      </c>
      <c r="C24" s="361"/>
      <c r="D24" s="289" t="s">
        <v>394</v>
      </c>
      <c r="E24" s="290">
        <v>16300</v>
      </c>
      <c r="F24" s="290">
        <f>E24 *(1 - D9/100)</f>
        <v>11736</v>
      </c>
      <c r="G24" s="288"/>
      <c r="H24" s="291">
        <f t="shared" si="0"/>
        <v>0</v>
      </c>
      <c r="I24" s="270"/>
    </row>
    <row r="25" spans="1:9" ht="160" customHeight="1">
      <c r="A25" s="270"/>
      <c r="B25" s="288" t="s">
        <v>395</v>
      </c>
      <c r="C25" s="361"/>
      <c r="D25" s="289" t="s">
        <v>396</v>
      </c>
      <c r="E25" s="290">
        <v>17700</v>
      </c>
      <c r="F25" s="290">
        <f>E25 *(1 - D9/100)</f>
        <v>12744</v>
      </c>
      <c r="G25" s="288"/>
      <c r="H25" s="291">
        <f t="shared" si="0"/>
        <v>0</v>
      </c>
      <c r="I25" s="270"/>
    </row>
    <row r="26" spans="1:9" ht="160" customHeight="1">
      <c r="A26" s="270"/>
      <c r="B26" s="288" t="s">
        <v>397</v>
      </c>
      <c r="C26" s="361"/>
      <c r="D26" s="289" t="s">
        <v>398</v>
      </c>
      <c r="E26" s="290">
        <v>15500</v>
      </c>
      <c r="F26" s="290">
        <f>E26 *(1 - D9/100)</f>
        <v>11160</v>
      </c>
      <c r="G26" s="288"/>
      <c r="H26" s="291">
        <f t="shared" si="0"/>
        <v>0</v>
      </c>
      <c r="I26" s="270"/>
    </row>
    <row r="27" spans="1:9" ht="160" customHeight="1">
      <c r="A27" s="270"/>
      <c r="B27" s="288" t="s">
        <v>399</v>
      </c>
      <c r="C27" s="361"/>
      <c r="D27" s="289" t="s">
        <v>400</v>
      </c>
      <c r="E27" s="290">
        <v>17100</v>
      </c>
      <c r="F27" s="290">
        <f>E27 *(1 - D9/100)</f>
        <v>12312</v>
      </c>
      <c r="G27" s="288"/>
      <c r="H27" s="291">
        <f t="shared" si="0"/>
        <v>0</v>
      </c>
      <c r="I27" s="270"/>
    </row>
    <row r="28" spans="1:9" ht="160" customHeight="1">
      <c r="A28" s="270"/>
      <c r="B28" s="288" t="s">
        <v>401</v>
      </c>
      <c r="C28" s="361"/>
      <c r="D28" s="289" t="s">
        <v>402</v>
      </c>
      <c r="E28" s="290">
        <v>13400</v>
      </c>
      <c r="F28" s="290">
        <f>E28 *(1 - D9/100)</f>
        <v>9648</v>
      </c>
      <c r="G28" s="288"/>
      <c r="H28" s="291">
        <f t="shared" si="0"/>
        <v>0</v>
      </c>
      <c r="I28" s="270"/>
    </row>
    <row r="29" spans="1:9" ht="160" customHeight="1">
      <c r="A29" s="270"/>
      <c r="B29" s="288" t="s">
        <v>403</v>
      </c>
      <c r="C29" s="361"/>
      <c r="D29" s="289" t="s">
        <v>404</v>
      </c>
      <c r="E29" s="290">
        <v>15100</v>
      </c>
      <c r="F29" s="290">
        <f>E29 *(1 - D9/100)</f>
        <v>10872</v>
      </c>
      <c r="G29" s="288"/>
      <c r="H29" s="291">
        <f t="shared" si="0"/>
        <v>0</v>
      </c>
      <c r="I29" s="270"/>
    </row>
    <row r="30" spans="1:9" ht="160" customHeight="1">
      <c r="A30" s="270"/>
      <c r="B30" s="288" t="s">
        <v>405</v>
      </c>
      <c r="C30" s="361"/>
      <c r="D30" s="289" t="s">
        <v>406</v>
      </c>
      <c r="E30" s="290">
        <v>10900</v>
      </c>
      <c r="F30" s="290">
        <f>E30 *(1 - D9/100)</f>
        <v>7848</v>
      </c>
      <c r="G30" s="288"/>
      <c r="H30" s="291">
        <f t="shared" si="0"/>
        <v>0</v>
      </c>
      <c r="I30" s="270"/>
    </row>
    <row r="31" spans="1:9" ht="160" customHeight="1">
      <c r="A31" s="270"/>
      <c r="B31" s="288" t="s">
        <v>407</v>
      </c>
      <c r="C31" s="361"/>
      <c r="D31" s="289" t="s">
        <v>408</v>
      </c>
      <c r="E31" s="290">
        <v>11800</v>
      </c>
      <c r="F31" s="290">
        <f>E31 *(1 - D9/100)</f>
        <v>8496</v>
      </c>
      <c r="G31" s="288"/>
      <c r="H31" s="291">
        <f t="shared" si="0"/>
        <v>0</v>
      </c>
      <c r="I31" s="270"/>
    </row>
    <row r="32" spans="1:9" ht="160" customHeight="1">
      <c r="A32" s="270"/>
      <c r="B32" s="288" t="s">
        <v>409</v>
      </c>
      <c r="C32" s="361"/>
      <c r="D32" s="289" t="s">
        <v>410</v>
      </c>
      <c r="E32" s="290">
        <v>10900</v>
      </c>
      <c r="F32" s="290">
        <f>E32 *(1 - D9/100)</f>
        <v>7848</v>
      </c>
      <c r="G32" s="288"/>
      <c r="H32" s="291">
        <f t="shared" si="0"/>
        <v>0</v>
      </c>
      <c r="I32" s="270"/>
    </row>
    <row r="33" spans="1:9" ht="160" customHeight="1">
      <c r="A33" s="270"/>
      <c r="B33" s="288" t="s">
        <v>411</v>
      </c>
      <c r="C33" s="361"/>
      <c r="D33" s="289" t="s">
        <v>412</v>
      </c>
      <c r="E33" s="290">
        <v>11100</v>
      </c>
      <c r="F33" s="290">
        <f>E33 *(1 - D9/100)</f>
        <v>7992</v>
      </c>
      <c r="G33" s="288"/>
      <c r="H33" s="291">
        <f t="shared" si="0"/>
        <v>0</v>
      </c>
      <c r="I33" s="270"/>
    </row>
    <row r="34" spans="1:9" ht="160" customHeight="1">
      <c r="A34" s="270"/>
      <c r="B34" s="288" t="s">
        <v>413</v>
      </c>
      <c r="C34" s="361"/>
      <c r="D34" s="289" t="s">
        <v>414</v>
      </c>
      <c r="E34" s="290">
        <v>12500</v>
      </c>
      <c r="F34" s="290">
        <f>E34 *(1 - D9/100)</f>
        <v>9000</v>
      </c>
      <c r="G34" s="288"/>
      <c r="H34" s="291">
        <f t="shared" si="0"/>
        <v>0</v>
      </c>
      <c r="I34" s="270"/>
    </row>
    <row r="35" spans="1:9" ht="160" customHeight="1">
      <c r="A35" s="270"/>
      <c r="B35" s="288" t="s">
        <v>415</v>
      </c>
      <c r="C35" s="361"/>
      <c r="D35" s="289" t="s">
        <v>416</v>
      </c>
      <c r="E35" s="290">
        <v>12500</v>
      </c>
      <c r="F35" s="290">
        <f>E35 *(1 - D9/100)</f>
        <v>9000</v>
      </c>
      <c r="G35" s="288"/>
      <c r="H35" s="291">
        <f t="shared" si="0"/>
        <v>0</v>
      </c>
      <c r="I35" s="270"/>
    </row>
    <row r="36" spans="1:9" ht="160" customHeight="1">
      <c r="A36" s="270"/>
      <c r="B36" s="288" t="s">
        <v>417</v>
      </c>
      <c r="C36" s="361"/>
      <c r="D36" s="289" t="s">
        <v>418</v>
      </c>
      <c r="E36" s="290">
        <v>13300</v>
      </c>
      <c r="F36" s="290">
        <f>E36 *(1 - D9/100)</f>
        <v>9576</v>
      </c>
      <c r="G36" s="288"/>
      <c r="H36" s="291">
        <f t="shared" si="0"/>
        <v>0</v>
      </c>
      <c r="I36" s="270"/>
    </row>
    <row r="37" spans="1:9" ht="160" customHeight="1">
      <c r="A37" s="270"/>
      <c r="B37" s="288" t="s">
        <v>419</v>
      </c>
      <c r="C37" s="361"/>
      <c r="D37" s="289" t="s">
        <v>420</v>
      </c>
      <c r="E37" s="290">
        <v>8700</v>
      </c>
      <c r="F37" s="290">
        <f>E37 *(1 - D9/100)</f>
        <v>6264</v>
      </c>
      <c r="G37" s="288"/>
      <c r="H37" s="291">
        <f t="shared" si="0"/>
        <v>0</v>
      </c>
      <c r="I37" s="270"/>
    </row>
    <row r="38" spans="1:9" ht="160" customHeight="1">
      <c r="A38" s="270"/>
      <c r="B38" s="288" t="s">
        <v>421</v>
      </c>
      <c r="C38" s="361"/>
      <c r="D38" s="289" t="s">
        <v>422</v>
      </c>
      <c r="E38" s="290">
        <v>12800</v>
      </c>
      <c r="F38" s="290">
        <f>E38 *(1 - D9/100)</f>
        <v>9216</v>
      </c>
      <c r="G38" s="288"/>
      <c r="H38" s="291">
        <f t="shared" si="0"/>
        <v>0</v>
      </c>
      <c r="I38" s="270"/>
    </row>
    <row r="39" spans="1:9" ht="160" customHeight="1">
      <c r="A39" s="270"/>
      <c r="B39" s="288" t="s">
        <v>423</v>
      </c>
      <c r="C39" s="361"/>
      <c r="D39" s="289" t="s">
        <v>410</v>
      </c>
      <c r="E39" s="290">
        <v>12800</v>
      </c>
      <c r="F39" s="290">
        <f>E39 *(1 - D9/100)</f>
        <v>9216</v>
      </c>
      <c r="G39" s="288"/>
      <c r="H39" s="291">
        <f t="shared" si="0"/>
        <v>0</v>
      </c>
      <c r="I39" s="270"/>
    </row>
    <row r="40" spans="1:9" ht="160" customHeight="1">
      <c r="A40" s="270"/>
      <c r="B40" s="288" t="s">
        <v>424</v>
      </c>
      <c r="C40" s="361"/>
      <c r="D40" s="289" t="s">
        <v>425</v>
      </c>
      <c r="E40" s="290">
        <v>8000</v>
      </c>
      <c r="F40" s="290">
        <f>E40 *(1 - D9/100)</f>
        <v>5760</v>
      </c>
      <c r="G40" s="288"/>
      <c r="H40" s="291">
        <f t="shared" si="0"/>
        <v>0</v>
      </c>
      <c r="I40" s="270"/>
    </row>
    <row r="41" spans="1:9" ht="160" customHeight="1">
      <c r="A41" s="270"/>
      <c r="B41" s="288" t="s">
        <v>426</v>
      </c>
      <c r="C41" s="361"/>
      <c r="D41" s="289" t="s">
        <v>427</v>
      </c>
      <c r="E41" s="290">
        <v>8000</v>
      </c>
      <c r="F41" s="290">
        <f>E41 *(1 - D9/100)</f>
        <v>5760</v>
      </c>
      <c r="G41" s="288"/>
      <c r="H41" s="291">
        <f t="shared" si="0"/>
        <v>0</v>
      </c>
      <c r="I41" s="270"/>
    </row>
    <row r="42" spans="1:9" ht="160" customHeight="1">
      <c r="A42" s="270"/>
      <c r="B42" s="288" t="s">
        <v>428</v>
      </c>
      <c r="C42" s="361"/>
      <c r="D42" s="289" t="s">
        <v>429</v>
      </c>
      <c r="E42" s="290">
        <v>8000</v>
      </c>
      <c r="F42" s="290">
        <f>E42 *(1 - D9/100)</f>
        <v>5760</v>
      </c>
      <c r="G42" s="288"/>
      <c r="H42" s="291">
        <f t="shared" si="0"/>
        <v>0</v>
      </c>
      <c r="I42" s="270"/>
    </row>
    <row r="43" spans="1:9" ht="160" customHeight="1">
      <c r="A43" s="270"/>
      <c r="B43" s="288" t="s">
        <v>430</v>
      </c>
      <c r="C43" s="361"/>
      <c r="D43" s="289" t="s">
        <v>431</v>
      </c>
      <c r="E43" s="290">
        <v>8000</v>
      </c>
      <c r="F43" s="290">
        <f>E43 *(1 - D9/100)</f>
        <v>5760</v>
      </c>
      <c r="G43" s="288"/>
      <c r="H43" s="291">
        <f t="shared" si="0"/>
        <v>0</v>
      </c>
      <c r="I43" s="270"/>
    </row>
    <row r="44" spans="1:9" ht="160" customHeight="1">
      <c r="A44" s="270"/>
      <c r="B44" s="288" t="s">
        <v>432</v>
      </c>
      <c r="C44" s="361"/>
      <c r="D44" s="289" t="s">
        <v>433</v>
      </c>
      <c r="E44" s="290">
        <v>8150</v>
      </c>
      <c r="F44" s="290">
        <f>E44 *(1 - D9/100)</f>
        <v>5868</v>
      </c>
      <c r="G44" s="288"/>
      <c r="H44" s="291">
        <f t="shared" si="0"/>
        <v>0</v>
      </c>
      <c r="I44" s="270"/>
    </row>
    <row r="45" spans="1:9" ht="160" customHeight="1">
      <c r="A45" s="270"/>
      <c r="B45" s="288" t="s">
        <v>434</v>
      </c>
      <c r="C45" s="361"/>
      <c r="D45" s="289" t="s">
        <v>435</v>
      </c>
      <c r="E45" s="290">
        <v>8150</v>
      </c>
      <c r="F45" s="290">
        <f>E45 *(1 - D9/100)</f>
        <v>5868</v>
      </c>
      <c r="G45" s="288"/>
      <c r="H45" s="291">
        <f t="shared" si="0"/>
        <v>0</v>
      </c>
      <c r="I45" s="270"/>
    </row>
    <row r="46" spans="1:9" ht="160" customHeight="1">
      <c r="A46" s="270"/>
      <c r="B46" s="288" t="s">
        <v>436</v>
      </c>
      <c r="C46" s="361"/>
      <c r="D46" s="289" t="s">
        <v>437</v>
      </c>
      <c r="E46" s="290">
        <v>7000</v>
      </c>
      <c r="F46" s="290">
        <f>E46 *(1 - D9/100)</f>
        <v>5040</v>
      </c>
      <c r="G46" s="288"/>
      <c r="H46" s="291">
        <f t="shared" si="0"/>
        <v>0</v>
      </c>
      <c r="I46" s="270"/>
    </row>
    <row r="47" spans="1:9" ht="160" customHeight="1">
      <c r="A47" s="270"/>
      <c r="B47" s="288" t="s">
        <v>438</v>
      </c>
      <c r="C47" s="361"/>
      <c r="D47" s="289" t="s">
        <v>439</v>
      </c>
      <c r="E47" s="290">
        <v>12800</v>
      </c>
      <c r="F47" s="290">
        <f>E47 *(1 - D9/100)</f>
        <v>9216</v>
      </c>
      <c r="G47" s="288"/>
      <c r="H47" s="291">
        <f t="shared" si="0"/>
        <v>0</v>
      </c>
      <c r="I47" s="270"/>
    </row>
    <row r="48" spans="1:9" ht="160" customHeight="1">
      <c r="A48" s="270"/>
      <c r="B48" s="288" t="s">
        <v>440</v>
      </c>
      <c r="C48" s="361"/>
      <c r="D48" s="289" t="s">
        <v>441</v>
      </c>
      <c r="E48" s="290">
        <v>14500</v>
      </c>
      <c r="F48" s="290">
        <f>E48 *(1 - D9/100)</f>
        <v>10440</v>
      </c>
      <c r="G48" s="288"/>
      <c r="H48" s="291">
        <f t="shared" si="0"/>
        <v>0</v>
      </c>
      <c r="I48" s="270"/>
    </row>
    <row r="49" spans="1:9" ht="160" customHeight="1">
      <c r="A49" s="270"/>
      <c r="B49" s="288" t="s">
        <v>442</v>
      </c>
      <c r="C49" s="361"/>
      <c r="D49" s="289" t="s">
        <v>443</v>
      </c>
      <c r="E49" s="290">
        <v>8500</v>
      </c>
      <c r="F49" s="290">
        <f>E49 *(1 - D9/100)</f>
        <v>6120</v>
      </c>
      <c r="G49" s="288"/>
      <c r="H49" s="291">
        <f t="shared" si="0"/>
        <v>0</v>
      </c>
      <c r="I49" s="270"/>
    </row>
    <row r="50" spans="1:9" ht="160" customHeight="1">
      <c r="A50" s="270"/>
      <c r="B50" s="288" t="s">
        <v>444</v>
      </c>
      <c r="C50" s="361"/>
      <c r="D50" s="289" t="s">
        <v>445</v>
      </c>
      <c r="E50" s="290">
        <v>20500</v>
      </c>
      <c r="F50" s="290">
        <f>E50 *(1 - D9/100)</f>
        <v>14760</v>
      </c>
      <c r="G50" s="288"/>
      <c r="H50" s="291">
        <f t="shared" si="0"/>
        <v>0</v>
      </c>
      <c r="I50" s="270"/>
    </row>
    <row r="51" spans="1:9">
      <c r="A51" s="270"/>
      <c r="B51" s="270"/>
      <c r="C51" s="270"/>
      <c r="D51" s="270"/>
      <c r="E51" s="270"/>
      <c r="F51" s="270"/>
      <c r="G51" s="270"/>
      <c r="H51" s="270"/>
      <c r="I51" s="270"/>
    </row>
  </sheetData>
  <mergeCells count="42">
    <mergeCell ref="B1:E1"/>
    <mergeCell ref="B3:C3"/>
    <mergeCell ref="B4:C4"/>
    <mergeCell ref="B5:C5"/>
    <mergeCell ref="B6:C6"/>
    <mergeCell ref="B9:C9"/>
    <mergeCell ref="B10:C10"/>
    <mergeCell ref="B12:H12"/>
    <mergeCell ref="B15:H15"/>
    <mergeCell ref="C18"/>
    <mergeCell ref="C19"/>
    <mergeCell ref="C20"/>
    <mergeCell ref="C21"/>
    <mergeCell ref="C22"/>
    <mergeCell ref="C23"/>
    <mergeCell ref="C24"/>
    <mergeCell ref="C25"/>
    <mergeCell ref="C26"/>
    <mergeCell ref="C27"/>
    <mergeCell ref="C28"/>
    <mergeCell ref="C29"/>
    <mergeCell ref="C30"/>
    <mergeCell ref="C31"/>
    <mergeCell ref="C32"/>
    <mergeCell ref="C33"/>
    <mergeCell ref="C34"/>
    <mergeCell ref="C35"/>
    <mergeCell ref="C36"/>
    <mergeCell ref="C37"/>
    <mergeCell ref="C38"/>
    <mergeCell ref="C39"/>
    <mergeCell ref="C40"/>
    <mergeCell ref="C41"/>
    <mergeCell ref="C42"/>
    <mergeCell ref="C43"/>
    <mergeCell ref="C49"/>
    <mergeCell ref="C50"/>
    <mergeCell ref="C44"/>
    <mergeCell ref="C45"/>
    <mergeCell ref="C46"/>
    <mergeCell ref="C47"/>
    <mergeCell ref="C48"/>
  </mergeCells>
  <pageMargins left="0.75" right="0.75" top="1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1"/>
  <sheetViews>
    <sheetView showGridLines="0" zoomScale="55" zoomScaleNormal="55" workbookViewId="0">
      <selection activeCell="B35" sqref="B35"/>
    </sheetView>
  </sheetViews>
  <sheetFormatPr defaultRowHeight="14.5"/>
  <cols>
    <col min="1" max="1" width="7" style="246" customWidth="1"/>
    <col min="2" max="2" width="30" style="246" customWidth="1"/>
    <col min="3" max="3" width="45" style="246" customWidth="1"/>
    <col min="4" max="4" width="55" style="246" customWidth="1"/>
    <col min="5" max="5" width="50" style="246" customWidth="1"/>
    <col min="6" max="9" width="25" style="246" customWidth="1"/>
    <col min="10" max="10" width="7" style="246" customWidth="1"/>
  </cols>
  <sheetData>
    <row r="1" spans="1:10" ht="20.149999999999999" customHeight="1">
      <c r="A1" s="270"/>
      <c r="B1" s="347" t="str">
        <f>HYPERLINK("#Содержание!A1", "Назад к содержанию")</f>
        <v>Назад к содержанию</v>
      </c>
      <c r="C1" s="339"/>
      <c r="D1" s="339"/>
      <c r="E1" s="339"/>
      <c r="F1" s="270"/>
      <c r="G1" s="270"/>
      <c r="H1" s="270"/>
      <c r="I1" s="270"/>
      <c r="J1" s="270"/>
    </row>
    <row r="2" spans="1:10" ht="20.149999999999999" customHeight="1">
      <c r="A2" s="270"/>
      <c r="J2" s="270"/>
    </row>
    <row r="3" spans="1:10" ht="20.149999999999999" customHeight="1">
      <c r="A3" s="270"/>
      <c r="B3" s="335" t="s">
        <v>0</v>
      </c>
      <c r="C3" s="335"/>
      <c r="J3" s="270"/>
    </row>
    <row r="4" spans="1:10" ht="20.149999999999999" customHeight="1">
      <c r="A4" s="270"/>
      <c r="B4" s="335" t="s">
        <v>1</v>
      </c>
      <c r="C4" s="335"/>
      <c r="J4" s="270"/>
    </row>
    <row r="5" spans="1:10" ht="20.149999999999999" customHeight="1">
      <c r="A5" s="270"/>
      <c r="B5" s="335" t="s">
        <v>2</v>
      </c>
      <c r="C5" s="335"/>
      <c r="J5" s="270"/>
    </row>
    <row r="6" spans="1:10">
      <c r="A6" s="270"/>
      <c r="B6" s="335"/>
      <c r="C6" s="335"/>
      <c r="J6" s="270"/>
    </row>
    <row r="7" spans="1:10">
      <c r="A7" s="270"/>
      <c r="B7" s="270"/>
      <c r="C7" s="270"/>
      <c r="D7" s="270"/>
      <c r="E7" s="270"/>
      <c r="F7" s="270"/>
      <c r="G7" s="270"/>
      <c r="H7" s="270"/>
      <c r="I7" s="270"/>
      <c r="J7" s="270"/>
    </row>
    <row r="8" spans="1:10" ht="20.149999999999999" customHeight="1">
      <c r="A8" s="270"/>
      <c r="B8" s="270"/>
      <c r="C8" s="270"/>
      <c r="D8" s="270"/>
      <c r="E8" s="270"/>
      <c r="F8" s="270"/>
      <c r="G8" s="270"/>
      <c r="H8" s="270"/>
      <c r="I8" s="270"/>
      <c r="J8" s="270"/>
    </row>
    <row r="9" spans="1:10" ht="30" customHeight="1">
      <c r="A9" s="270"/>
      <c r="B9" s="365" t="s">
        <v>20</v>
      </c>
      <c r="C9" s="341"/>
      <c r="D9" s="286">
        <v>28</v>
      </c>
      <c r="J9" s="270"/>
    </row>
    <row r="10" spans="1:10" ht="30" customHeight="1">
      <c r="A10" s="270"/>
      <c r="B10" s="366" t="s">
        <v>21</v>
      </c>
      <c r="C10" s="367"/>
      <c r="D10" s="272">
        <f>SUM(I18,I19,I20,I21,I22,I23,I24,I25,I26,I27,I28,I29,I30,I31,I32,I33,I34,I35,)</f>
        <v>0</v>
      </c>
      <c r="J10" s="270"/>
    </row>
    <row r="11" spans="1:10" ht="40" customHeight="1">
      <c r="A11" s="270"/>
      <c r="B11" s="270"/>
      <c r="C11" s="270"/>
      <c r="D11" s="270"/>
      <c r="E11" s="270"/>
      <c r="F11" s="270"/>
      <c r="G11" s="270"/>
      <c r="H11" s="270"/>
      <c r="I11" s="270"/>
      <c r="J11" s="270"/>
    </row>
    <row r="12" spans="1:10">
      <c r="A12" s="270"/>
      <c r="B12" s="369" t="s">
        <v>379</v>
      </c>
      <c r="C12" s="335"/>
      <c r="D12" s="335"/>
      <c r="E12" s="335"/>
      <c r="F12" s="335"/>
      <c r="G12" s="335"/>
      <c r="H12" s="335"/>
      <c r="I12" s="335"/>
      <c r="J12" s="270"/>
    </row>
    <row r="13" spans="1:10">
      <c r="A13" s="270"/>
      <c r="B13" s="270"/>
      <c r="C13" s="270"/>
      <c r="D13" s="270"/>
      <c r="E13" s="270"/>
      <c r="F13" s="270"/>
      <c r="G13" s="270"/>
      <c r="H13" s="270"/>
      <c r="I13" s="270"/>
      <c r="J13" s="270"/>
    </row>
    <row r="14" spans="1:10">
      <c r="A14" s="270"/>
      <c r="B14" s="270"/>
      <c r="C14" s="270"/>
      <c r="D14" s="270"/>
      <c r="E14" s="270"/>
      <c r="F14" s="270"/>
      <c r="G14" s="270"/>
      <c r="H14" s="270"/>
      <c r="I14" s="270"/>
      <c r="J14" s="270"/>
    </row>
    <row r="15" spans="1:10" ht="45" customHeight="1">
      <c r="A15" s="270"/>
      <c r="B15" s="368" t="s">
        <v>446</v>
      </c>
      <c r="C15" s="345"/>
      <c r="D15" s="345"/>
      <c r="E15" s="345"/>
      <c r="F15" s="345"/>
      <c r="G15" s="345"/>
      <c r="H15" s="345"/>
      <c r="I15" s="346"/>
      <c r="J15" s="270"/>
    </row>
    <row r="16" spans="1:10">
      <c r="A16" s="270"/>
      <c r="B16" s="270"/>
      <c r="C16" s="270"/>
      <c r="D16" s="270"/>
      <c r="E16" s="270"/>
      <c r="F16" s="270"/>
      <c r="G16" s="270"/>
      <c r="H16" s="270"/>
      <c r="I16" s="270"/>
      <c r="J16" s="270"/>
    </row>
    <row r="17" spans="1:10" ht="50.15" customHeight="1">
      <c r="A17" s="270"/>
      <c r="B17" s="287" t="s">
        <v>23</v>
      </c>
      <c r="C17" s="287" t="s">
        <v>24</v>
      </c>
      <c r="D17" s="287" t="s">
        <v>25</v>
      </c>
      <c r="E17" s="287" t="s">
        <v>447</v>
      </c>
      <c r="F17" s="287" t="s">
        <v>26</v>
      </c>
      <c r="G17" s="287" t="s">
        <v>27</v>
      </c>
      <c r="H17" s="287" t="s">
        <v>28</v>
      </c>
      <c r="I17" s="287" t="s">
        <v>29</v>
      </c>
      <c r="J17" s="270"/>
    </row>
    <row r="18" spans="1:10" ht="160" customHeight="1">
      <c r="A18" s="270"/>
      <c r="B18" s="288" t="s">
        <v>448</v>
      </c>
      <c r="C18" s="361"/>
      <c r="D18" s="289" t="s">
        <v>449</v>
      </c>
      <c r="E18" s="288"/>
      <c r="F18" s="290">
        <v>24400</v>
      </c>
      <c r="G18" s="290">
        <f>F18 * (1 - D9/ 100)</f>
        <v>17568</v>
      </c>
      <c r="H18" s="288"/>
      <c r="I18" s="291">
        <f t="shared" ref="I18:I35" si="0">G18 * H18</f>
        <v>0</v>
      </c>
      <c r="J18" s="270"/>
    </row>
    <row r="19" spans="1:10" ht="160" customHeight="1">
      <c r="A19" s="270"/>
      <c r="B19" s="288" t="s">
        <v>450</v>
      </c>
      <c r="C19" s="361"/>
      <c r="D19" s="289" t="s">
        <v>451</v>
      </c>
      <c r="E19" s="288"/>
      <c r="F19" s="290">
        <v>23600</v>
      </c>
      <c r="G19" s="290">
        <f>F19 * (1 - D9/ 100)</f>
        <v>16992</v>
      </c>
      <c r="H19" s="288"/>
      <c r="I19" s="291">
        <f t="shared" si="0"/>
        <v>0</v>
      </c>
      <c r="J19" s="270"/>
    </row>
    <row r="20" spans="1:10" ht="160" customHeight="1">
      <c r="A20" s="270"/>
      <c r="B20" s="288" t="s">
        <v>452</v>
      </c>
      <c r="C20" s="361"/>
      <c r="D20" s="289" t="s">
        <v>453</v>
      </c>
      <c r="E20" s="288"/>
      <c r="F20" s="290">
        <v>21500</v>
      </c>
      <c r="G20" s="290">
        <f>F20 * (1 - D9/ 100)</f>
        <v>15480</v>
      </c>
      <c r="H20" s="288"/>
      <c r="I20" s="291">
        <f t="shared" si="0"/>
        <v>0</v>
      </c>
      <c r="J20" s="270"/>
    </row>
    <row r="21" spans="1:10" ht="160" customHeight="1">
      <c r="A21" s="270"/>
      <c r="B21" s="288" t="s">
        <v>454</v>
      </c>
      <c r="C21" s="361"/>
      <c r="D21" s="289" t="s">
        <v>455</v>
      </c>
      <c r="E21" s="288"/>
      <c r="F21" s="290">
        <v>22400</v>
      </c>
      <c r="G21" s="290">
        <f>F21 * (1 - D9/ 100)</f>
        <v>16128</v>
      </c>
      <c r="H21" s="288"/>
      <c r="I21" s="291">
        <f t="shared" si="0"/>
        <v>0</v>
      </c>
      <c r="J21" s="270"/>
    </row>
    <row r="22" spans="1:10" ht="160" customHeight="1">
      <c r="A22" s="270"/>
      <c r="B22" s="288" t="s">
        <v>456</v>
      </c>
      <c r="C22" s="361"/>
      <c r="D22" s="289" t="s">
        <v>457</v>
      </c>
      <c r="E22" s="288"/>
      <c r="F22" s="290">
        <v>33200</v>
      </c>
      <c r="G22" s="290">
        <f>F22 * (1 - D9/ 100)</f>
        <v>23904</v>
      </c>
      <c r="H22" s="288"/>
      <c r="I22" s="291">
        <f t="shared" si="0"/>
        <v>0</v>
      </c>
      <c r="J22" s="270"/>
    </row>
    <row r="23" spans="1:10" ht="160" customHeight="1">
      <c r="A23" s="270"/>
      <c r="B23" s="288" t="s">
        <v>458</v>
      </c>
      <c r="C23" s="361"/>
      <c r="D23" s="289" t="s">
        <v>459</v>
      </c>
      <c r="E23" s="288"/>
      <c r="F23" s="290">
        <v>25000</v>
      </c>
      <c r="G23" s="290">
        <f>F23 * (1 - D9/ 100)</f>
        <v>18000</v>
      </c>
      <c r="H23" s="288"/>
      <c r="I23" s="291">
        <f t="shared" si="0"/>
        <v>0</v>
      </c>
      <c r="J23" s="270"/>
    </row>
    <row r="24" spans="1:10" ht="160" customHeight="1">
      <c r="A24" s="270"/>
      <c r="B24" s="288" t="s">
        <v>460</v>
      </c>
      <c r="C24" s="361"/>
      <c r="D24" s="289" t="s">
        <v>461</v>
      </c>
      <c r="E24" s="288"/>
      <c r="F24" s="290">
        <v>25900</v>
      </c>
      <c r="G24" s="290">
        <f>F24 * (1 - D9/ 100)</f>
        <v>18648</v>
      </c>
      <c r="H24" s="288"/>
      <c r="I24" s="291">
        <f t="shared" si="0"/>
        <v>0</v>
      </c>
      <c r="J24" s="270"/>
    </row>
    <row r="25" spans="1:10" ht="160" customHeight="1">
      <c r="A25" s="270"/>
      <c r="B25" s="288" t="s">
        <v>462</v>
      </c>
      <c r="C25" s="361"/>
      <c r="D25" s="289" t="s">
        <v>463</v>
      </c>
      <c r="E25" s="288"/>
      <c r="F25" s="290">
        <v>26700</v>
      </c>
      <c r="G25" s="290">
        <f>F25 * (1 - D9/ 100)</f>
        <v>19224</v>
      </c>
      <c r="H25" s="288"/>
      <c r="I25" s="291">
        <f t="shared" si="0"/>
        <v>0</v>
      </c>
      <c r="J25" s="270"/>
    </row>
    <row r="26" spans="1:10" ht="160" customHeight="1">
      <c r="A26" s="270"/>
      <c r="B26" s="288" t="s">
        <v>464</v>
      </c>
      <c r="C26" s="361"/>
      <c r="D26" s="289" t="s">
        <v>465</v>
      </c>
      <c r="E26" s="288"/>
      <c r="F26" s="290">
        <v>27600</v>
      </c>
      <c r="G26" s="290">
        <f>F26 * (1 - D9/ 100)</f>
        <v>19872</v>
      </c>
      <c r="H26" s="288"/>
      <c r="I26" s="291">
        <f t="shared" si="0"/>
        <v>0</v>
      </c>
      <c r="J26" s="270"/>
    </row>
    <row r="27" spans="1:10" ht="160" customHeight="1">
      <c r="A27" s="270"/>
      <c r="B27" s="288" t="s">
        <v>466</v>
      </c>
      <c r="C27" s="361"/>
      <c r="D27" s="289" t="s">
        <v>467</v>
      </c>
      <c r="E27" s="288"/>
      <c r="F27" s="290">
        <v>25200</v>
      </c>
      <c r="G27" s="290">
        <f>F27 * (1 - D9/ 100)</f>
        <v>18144</v>
      </c>
      <c r="H27" s="288"/>
      <c r="I27" s="291">
        <f t="shared" si="0"/>
        <v>0</v>
      </c>
      <c r="J27" s="270"/>
    </row>
    <row r="28" spans="1:10" ht="160" customHeight="1">
      <c r="A28" s="270"/>
      <c r="B28" s="288" t="s">
        <v>468</v>
      </c>
      <c r="C28" s="361"/>
      <c r="D28" s="289" t="s">
        <v>469</v>
      </c>
      <c r="E28" s="288"/>
      <c r="F28" s="290">
        <v>19800</v>
      </c>
      <c r="G28" s="290">
        <f>F28 * (1 - D9/ 100)</f>
        <v>14256</v>
      </c>
      <c r="H28" s="288"/>
      <c r="I28" s="291">
        <f t="shared" si="0"/>
        <v>0</v>
      </c>
      <c r="J28" s="270"/>
    </row>
    <row r="29" spans="1:10" ht="160" customHeight="1">
      <c r="A29" s="270"/>
      <c r="B29" s="288" t="s">
        <v>470</v>
      </c>
      <c r="C29" s="361"/>
      <c r="D29" s="289" t="s">
        <v>471</v>
      </c>
      <c r="E29" s="288"/>
      <c r="F29" s="290">
        <v>19800</v>
      </c>
      <c r="G29" s="290">
        <f>F29 * (1 - D9/ 100)</f>
        <v>14256</v>
      </c>
      <c r="H29" s="288"/>
      <c r="I29" s="291">
        <f t="shared" si="0"/>
        <v>0</v>
      </c>
      <c r="J29" s="270"/>
    </row>
    <row r="30" spans="1:10" ht="160" customHeight="1">
      <c r="A30" s="270"/>
      <c r="B30" s="288" t="s">
        <v>472</v>
      </c>
      <c r="C30" s="361"/>
      <c r="D30" s="289" t="s">
        <v>473</v>
      </c>
      <c r="E30" s="288"/>
      <c r="F30" s="290">
        <v>23100</v>
      </c>
      <c r="G30" s="290">
        <f>F30 * (1 - D9/ 100)</f>
        <v>16632</v>
      </c>
      <c r="H30" s="288"/>
      <c r="I30" s="291">
        <f t="shared" si="0"/>
        <v>0</v>
      </c>
      <c r="J30" s="270"/>
    </row>
    <row r="31" spans="1:10" ht="160" customHeight="1">
      <c r="A31" s="270"/>
      <c r="B31" s="288" t="s">
        <v>474</v>
      </c>
      <c r="C31" s="361"/>
      <c r="D31" s="289" t="s">
        <v>475</v>
      </c>
      <c r="E31" s="288"/>
      <c r="F31" s="290">
        <v>23400</v>
      </c>
      <c r="G31" s="290">
        <f>F31 * (1 - D9/ 100)</f>
        <v>16848</v>
      </c>
      <c r="H31" s="288"/>
      <c r="I31" s="291">
        <f t="shared" si="0"/>
        <v>0</v>
      </c>
      <c r="J31" s="270"/>
    </row>
    <row r="32" spans="1:10" ht="160" customHeight="1">
      <c r="A32" s="270"/>
      <c r="B32" s="288" t="s">
        <v>476</v>
      </c>
      <c r="C32" s="361"/>
      <c r="D32" s="289" t="s">
        <v>477</v>
      </c>
      <c r="E32" s="288"/>
      <c r="F32" s="290">
        <v>23100</v>
      </c>
      <c r="G32" s="290">
        <f>F32 * (1 - D9/ 100)</f>
        <v>16632</v>
      </c>
      <c r="H32" s="288"/>
      <c r="I32" s="291">
        <f t="shared" si="0"/>
        <v>0</v>
      </c>
      <c r="J32" s="270"/>
    </row>
    <row r="33" spans="1:10" ht="160" customHeight="1">
      <c r="A33" s="270"/>
      <c r="B33" s="288" t="s">
        <v>478</v>
      </c>
      <c r="C33" s="361"/>
      <c r="D33" s="289" t="s">
        <v>449</v>
      </c>
      <c r="E33" s="288"/>
      <c r="F33" s="290">
        <v>20400</v>
      </c>
      <c r="G33" s="290">
        <f>F33 * (1 - D9/ 100)</f>
        <v>14688</v>
      </c>
      <c r="H33" s="288"/>
      <c r="I33" s="291">
        <f t="shared" si="0"/>
        <v>0</v>
      </c>
      <c r="J33" s="270"/>
    </row>
    <row r="34" spans="1:10" ht="160" customHeight="1">
      <c r="A34" s="270"/>
      <c r="B34" s="288" t="s">
        <v>479</v>
      </c>
      <c r="C34" s="361"/>
      <c r="D34" s="289" t="s">
        <v>480</v>
      </c>
      <c r="E34" s="288"/>
      <c r="F34" s="290">
        <v>20200</v>
      </c>
      <c r="G34" s="290">
        <f>F34 * (1 - D9/ 100)</f>
        <v>14544</v>
      </c>
      <c r="H34" s="288"/>
      <c r="I34" s="291">
        <f t="shared" si="0"/>
        <v>0</v>
      </c>
      <c r="J34" s="270"/>
    </row>
    <row r="35" spans="1:10" ht="160" customHeight="1">
      <c r="A35" s="270"/>
      <c r="B35" s="288" t="s">
        <v>481</v>
      </c>
      <c r="C35" s="361"/>
      <c r="D35" s="289" t="s">
        <v>482</v>
      </c>
      <c r="E35" s="288"/>
      <c r="F35" s="290">
        <v>27000</v>
      </c>
      <c r="G35" s="290">
        <f>F35 * (1 - D9/ 100)</f>
        <v>19440</v>
      </c>
      <c r="H35" s="288"/>
      <c r="I35" s="291">
        <f t="shared" si="0"/>
        <v>0</v>
      </c>
      <c r="J35" s="270"/>
    </row>
    <row r="36" spans="1:10">
      <c r="A36" s="270"/>
      <c r="B36" s="270"/>
      <c r="C36" s="270"/>
      <c r="D36" s="270"/>
      <c r="E36" s="270"/>
      <c r="F36" s="270"/>
      <c r="G36" s="270"/>
      <c r="H36" s="270"/>
      <c r="I36" s="270"/>
      <c r="J36" s="270"/>
    </row>
    <row r="37" spans="1:10" ht="45" customHeight="1">
      <c r="A37" s="270"/>
      <c r="B37" s="368" t="s">
        <v>483</v>
      </c>
      <c r="C37" s="345"/>
      <c r="D37" s="345"/>
      <c r="E37" s="345"/>
      <c r="F37" s="345"/>
      <c r="G37" s="345"/>
      <c r="H37" s="345"/>
      <c r="I37" s="346"/>
      <c r="J37" s="270"/>
    </row>
    <row r="38" spans="1:10">
      <c r="A38" s="270"/>
      <c r="B38" s="270"/>
      <c r="C38" s="270"/>
      <c r="D38" s="270"/>
      <c r="E38" s="270"/>
      <c r="F38" s="270"/>
      <c r="G38" s="270"/>
      <c r="H38" s="270"/>
      <c r="I38" s="270"/>
      <c r="J38" s="270"/>
    </row>
    <row r="39" spans="1:10" ht="50.15" customHeight="1">
      <c r="A39" s="270"/>
      <c r="B39" s="287" t="s">
        <v>484</v>
      </c>
      <c r="C39" s="287" t="s">
        <v>24</v>
      </c>
      <c r="D39" s="287" t="s">
        <v>485</v>
      </c>
      <c r="E39" s="287" t="s">
        <v>26</v>
      </c>
      <c r="J39" s="270"/>
    </row>
    <row r="40" spans="1:10" ht="160" customHeight="1">
      <c r="A40" s="270"/>
      <c r="B40" s="288" t="s">
        <v>483</v>
      </c>
      <c r="C40" s="361"/>
      <c r="D40" s="288" t="s">
        <v>486</v>
      </c>
      <c r="E40" s="290">
        <v>596.17999999999995</v>
      </c>
      <c r="J40" s="270"/>
    </row>
    <row r="41" spans="1:10">
      <c r="A41" s="270"/>
      <c r="B41" s="270"/>
      <c r="C41" s="270"/>
      <c r="D41" s="270"/>
      <c r="E41" s="270"/>
      <c r="F41" s="270"/>
      <c r="G41" s="270"/>
      <c r="H41" s="270"/>
      <c r="I41" s="270"/>
      <c r="J41" s="270"/>
    </row>
  </sheetData>
  <mergeCells count="29">
    <mergeCell ref="B1:E1"/>
    <mergeCell ref="B3:C3"/>
    <mergeCell ref="B4:C4"/>
    <mergeCell ref="B5:C5"/>
    <mergeCell ref="B6:C6"/>
    <mergeCell ref="B9:C9"/>
    <mergeCell ref="B10:C10"/>
    <mergeCell ref="B12:I12"/>
    <mergeCell ref="B15:I15"/>
    <mergeCell ref="C18"/>
    <mergeCell ref="C19"/>
    <mergeCell ref="C20"/>
    <mergeCell ref="C21"/>
    <mergeCell ref="C22"/>
    <mergeCell ref="C23"/>
    <mergeCell ref="C24"/>
    <mergeCell ref="C25"/>
    <mergeCell ref="C26"/>
    <mergeCell ref="C27"/>
    <mergeCell ref="C28"/>
    <mergeCell ref="C34"/>
    <mergeCell ref="C35"/>
    <mergeCell ref="B37:I37"/>
    <mergeCell ref="C40"/>
    <mergeCell ref="C29"/>
    <mergeCell ref="C30"/>
    <mergeCell ref="C31"/>
    <mergeCell ref="C32"/>
    <mergeCell ref="C33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сплит-системы2021</vt:lpstr>
      <vt:lpstr>Cплит-системы АКЦИЯ</vt:lpstr>
      <vt:lpstr>сплит-системы полупром</vt:lpstr>
      <vt:lpstr>вентиляторы 2021</vt:lpstr>
      <vt:lpstr>Тепловая техника</vt:lpstr>
      <vt:lpstr>Вытяжки</vt:lpstr>
      <vt:lpstr>Варочные панели</vt:lpstr>
      <vt:lpstr>Духовые шкафы</vt:lpstr>
      <vt:lpstr>Угольные фильтры</vt:lpstr>
      <vt:lpstr>Тех х-ки встройки</vt:lpstr>
      <vt:lpstr>Техн. параметры. ТТ</vt:lpstr>
      <vt:lpstr>тех.параметры сплиты и вентилят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user</cp:lastModifiedBy>
  <cp:lastPrinted>2021-06-09T14:04:27Z</cp:lastPrinted>
  <dcterms:created xsi:type="dcterms:W3CDTF">2006-09-16T00:00:00Z</dcterms:created>
  <dcterms:modified xsi:type="dcterms:W3CDTF">2021-06-25T13:01:34Z</dcterms:modified>
</cp:coreProperties>
</file>